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Estudio riesgo cardiovascular y ritmos circadianos DM\Tesis\Artículos\Artículo 1º vuellta\Open Diabetes Revisión\"/>
    </mc:Choice>
  </mc:AlternateContent>
  <xr:revisionPtr revIDLastSave="0" documentId="13_ncr:1_{98D1371C-97CE-4C28-97F6-E5A9276D6249}" xr6:coauthVersionLast="45" xr6:coauthVersionMax="45" xr10:uidLastSave="{00000000-0000-0000-0000-000000000000}"/>
  <bookViews>
    <workbookView xWindow="-110" yWindow="-110" windowWidth="18480" windowHeight="11020" xr2:uid="{00000000-000D-0000-FFFF-FFFF00000000}"/>
  </bookViews>
  <sheets>
    <sheet name="Definitiv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0" i="4" l="1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AW50" i="4"/>
  <c r="AB50" i="4"/>
  <c r="AA50" i="4"/>
  <c r="AW49" i="4"/>
  <c r="AB49" i="4"/>
  <c r="AA49" i="4"/>
  <c r="AW48" i="4"/>
  <c r="AB48" i="4"/>
  <c r="AA48" i="4"/>
  <c r="AW47" i="4"/>
  <c r="AB47" i="4"/>
  <c r="AA47" i="4"/>
  <c r="AZ46" i="4"/>
  <c r="AW46" i="4"/>
  <c r="AB46" i="4"/>
  <c r="AA46" i="4"/>
  <c r="AZ45" i="4"/>
  <c r="AW45" i="4"/>
  <c r="AB45" i="4"/>
  <c r="AA45" i="4"/>
  <c r="AZ44" i="4"/>
  <c r="AW44" i="4"/>
  <c r="AB44" i="4"/>
  <c r="AA44" i="4"/>
  <c r="AZ43" i="4"/>
  <c r="AW43" i="4"/>
  <c r="AB43" i="4"/>
  <c r="AA43" i="4"/>
  <c r="AZ42" i="4"/>
  <c r="AW42" i="4"/>
  <c r="AB42" i="4"/>
  <c r="AA42" i="4"/>
  <c r="AZ41" i="4"/>
  <c r="AW41" i="4"/>
  <c r="AB41" i="4"/>
  <c r="AA41" i="4"/>
  <c r="AW40" i="4"/>
  <c r="AB40" i="4"/>
  <c r="AA40" i="4"/>
  <c r="AZ39" i="4"/>
  <c r="AW39" i="4"/>
  <c r="AB39" i="4"/>
  <c r="AA39" i="4"/>
  <c r="AW38" i="4"/>
  <c r="AB38" i="4"/>
  <c r="AA38" i="4"/>
  <c r="AW37" i="4"/>
  <c r="AB37" i="4"/>
  <c r="AA37" i="4"/>
  <c r="AW36" i="4"/>
  <c r="AB36" i="4"/>
  <c r="AA36" i="4"/>
  <c r="AZ35" i="4"/>
  <c r="AW35" i="4"/>
  <c r="AB35" i="4"/>
  <c r="AA35" i="4"/>
  <c r="AZ34" i="4"/>
  <c r="AW34" i="4"/>
  <c r="AB34" i="4"/>
  <c r="AA34" i="4"/>
  <c r="AZ33" i="4"/>
  <c r="AW33" i="4"/>
  <c r="AB33" i="4"/>
  <c r="AA33" i="4"/>
  <c r="AW32" i="4"/>
  <c r="AB32" i="4"/>
  <c r="AA32" i="4"/>
  <c r="AZ31" i="4"/>
  <c r="AW31" i="4"/>
  <c r="AB31" i="4"/>
  <c r="AA31" i="4"/>
  <c r="AW30" i="4"/>
  <c r="AB30" i="4"/>
  <c r="AA30" i="4"/>
  <c r="AZ29" i="4"/>
  <c r="AW29" i="4"/>
  <c r="AB29" i="4"/>
  <c r="AA29" i="4"/>
  <c r="AW28" i="4"/>
  <c r="AB28" i="4"/>
  <c r="AA28" i="4"/>
  <c r="AW27" i="4"/>
  <c r="AB27" i="4"/>
  <c r="AA27" i="4"/>
  <c r="AZ26" i="4"/>
  <c r="AW26" i="4"/>
  <c r="AB26" i="4"/>
  <c r="AA26" i="4"/>
  <c r="AZ25" i="4"/>
  <c r="AW25" i="4"/>
  <c r="AB25" i="4"/>
  <c r="AA25" i="4"/>
  <c r="AZ24" i="4"/>
  <c r="AW24" i="4"/>
  <c r="AB24" i="4"/>
  <c r="AA24" i="4"/>
  <c r="AZ23" i="4"/>
  <c r="AW23" i="4"/>
  <c r="AB23" i="4"/>
  <c r="AA23" i="4"/>
  <c r="AZ22" i="4"/>
  <c r="AW22" i="4"/>
  <c r="AB22" i="4"/>
  <c r="AA22" i="4"/>
  <c r="AW21" i="4"/>
  <c r="AB21" i="4"/>
  <c r="AA21" i="4"/>
  <c r="AW20" i="4"/>
  <c r="AB20" i="4"/>
  <c r="AA20" i="4"/>
  <c r="AZ19" i="4"/>
  <c r="AB19" i="4"/>
  <c r="AA19" i="4"/>
  <c r="AB18" i="4"/>
  <c r="AA18" i="4"/>
  <c r="AZ17" i="4"/>
  <c r="AB17" i="4"/>
  <c r="AA17" i="4"/>
  <c r="AB16" i="4"/>
  <c r="AA16" i="4"/>
  <c r="AZ15" i="4"/>
  <c r="AB15" i="4"/>
  <c r="AA15" i="4"/>
  <c r="AZ14" i="4"/>
  <c r="AB14" i="4"/>
  <c r="AA14" i="4"/>
  <c r="AZ13" i="4"/>
  <c r="AB13" i="4"/>
  <c r="AA13" i="4"/>
  <c r="AB12" i="4"/>
  <c r="AA12" i="4"/>
  <c r="AZ11" i="4"/>
  <c r="AB11" i="4"/>
  <c r="AA11" i="4"/>
  <c r="AZ10" i="4"/>
  <c r="AB10" i="4"/>
  <c r="AA10" i="4"/>
  <c r="AZ9" i="4"/>
  <c r="AB9" i="4"/>
  <c r="AA9" i="4"/>
  <c r="AZ8" i="4"/>
  <c r="AB8" i="4"/>
  <c r="AA8" i="4"/>
  <c r="AZ7" i="4"/>
  <c r="AB7" i="4"/>
  <c r="AA7" i="4"/>
  <c r="AZ6" i="4"/>
  <c r="AB6" i="4"/>
  <c r="AA6" i="4"/>
  <c r="AB5" i="4"/>
  <c r="AA5" i="4"/>
  <c r="AZ4" i="4"/>
  <c r="AB4" i="4"/>
  <c r="AA4" i="4"/>
  <c r="AZ3" i="4"/>
  <c r="AB3" i="4"/>
  <c r="AA3" i="4"/>
  <c r="AZ2" i="4"/>
  <c r="AB2" i="4"/>
  <c r="AA2" i="4"/>
  <c r="H34" i="4" l="1"/>
  <c r="H9" i="4"/>
  <c r="H21" i="4"/>
  <c r="H33" i="4"/>
  <c r="H45" i="4"/>
  <c r="H26" i="4"/>
  <c r="H40" i="4"/>
  <c r="H22" i="4"/>
  <c r="H4" i="4"/>
  <c r="H47" i="4"/>
  <c r="H19" i="4"/>
  <c r="H44" i="4"/>
  <c r="H5" i="4"/>
  <c r="H6" i="4"/>
  <c r="H18" i="4"/>
  <c r="H30" i="4"/>
  <c r="H42" i="4"/>
  <c r="H17" i="4"/>
  <c r="H43" i="4"/>
  <c r="H25" i="4"/>
  <c r="H7" i="4"/>
  <c r="H14" i="4"/>
  <c r="H28" i="4"/>
  <c r="H3" i="4"/>
  <c r="H15" i="4"/>
  <c r="H27" i="4"/>
  <c r="H39" i="4"/>
  <c r="C28" i="4"/>
  <c r="H13" i="4"/>
  <c r="H49" i="4"/>
  <c r="C5" i="4"/>
  <c r="C6" i="4"/>
  <c r="C18" i="4"/>
  <c r="C30" i="4"/>
  <c r="C42" i="4"/>
  <c r="C17" i="4"/>
  <c r="C49" i="4"/>
  <c r="C13" i="4"/>
  <c r="C35" i="4"/>
  <c r="H35" i="4"/>
  <c r="H23" i="4"/>
  <c r="C23" i="4"/>
  <c r="H12" i="4"/>
  <c r="H36" i="4"/>
  <c r="C19" i="4"/>
  <c r="H37" i="4"/>
  <c r="C50" i="4"/>
  <c r="H50" i="4"/>
  <c r="C21" i="4"/>
  <c r="C45" i="4"/>
  <c r="C22" i="4"/>
  <c r="H48" i="4"/>
  <c r="C43" i="4"/>
  <c r="C3" i="4"/>
  <c r="C15" i="4"/>
  <c r="C27" i="4"/>
  <c r="C39" i="4"/>
  <c r="H8" i="4"/>
  <c r="C46" i="4"/>
  <c r="H46" i="4"/>
  <c r="C10" i="4"/>
  <c r="H10" i="4"/>
  <c r="C38" i="4"/>
  <c r="H38" i="4"/>
  <c r="C31" i="4"/>
  <c r="H31" i="4"/>
  <c r="H11" i="4"/>
  <c r="C32" i="4"/>
  <c r="H32" i="4"/>
  <c r="H16" i="4"/>
  <c r="C16" i="4"/>
  <c r="H2" i="4"/>
  <c r="C2" i="4"/>
  <c r="C34" i="4"/>
  <c r="H29" i="4"/>
  <c r="H24" i="4"/>
  <c r="H41" i="4"/>
  <c r="C37" i="4"/>
  <c r="C11" i="4"/>
  <c r="C8" i="4"/>
  <c r="C33" i="4"/>
  <c r="C4" i="4"/>
  <c r="C44" i="4"/>
  <c r="C26" i="4"/>
  <c r="C25" i="4"/>
  <c r="C14" i="4"/>
  <c r="H20" i="4"/>
  <c r="C20" i="4"/>
  <c r="C29" i="4"/>
  <c r="C12" i="4"/>
  <c r="C24" i="4"/>
  <c r="C36" i="4"/>
  <c r="C48" i="4"/>
  <c r="C41" i="4"/>
  <c r="C9" i="4"/>
  <c r="C40" i="4"/>
  <c r="C47" i="4"/>
  <c r="C7" i="4"/>
</calcChain>
</file>

<file path=xl/sharedStrings.xml><?xml version="1.0" encoding="utf-8"?>
<sst xmlns="http://schemas.openxmlformats.org/spreadsheetml/2006/main" count="339" uniqueCount="324">
  <si>
    <t>Fecha nacimiento</t>
  </si>
  <si>
    <t>Fecha analítica</t>
  </si>
  <si>
    <t>Hba1c</t>
  </si>
  <si>
    <t>Estudio genético HLA DQ2</t>
  </si>
  <si>
    <t>IMC</t>
  </si>
  <si>
    <t>Colesterol total</t>
  </si>
  <si>
    <t>HDL</t>
  </si>
  <si>
    <t>25 (OH) Vitamina D</t>
  </si>
  <si>
    <t>LDL</t>
  </si>
  <si>
    <t>TG</t>
  </si>
  <si>
    <t>Perímetro abdominal</t>
  </si>
  <si>
    <t>Tipo de insulina ( 0=bomba,1= SC)</t>
  </si>
  <si>
    <t>DTI</t>
  </si>
  <si>
    <t>UI/kg/día</t>
  </si>
  <si>
    <t>Estudio genetico DQ8</t>
  </si>
  <si>
    <t>Microalbuminuria</t>
  </si>
  <si>
    <t>cociente microalb/creat</t>
  </si>
  <si>
    <t>3.5</t>
  </si>
  <si>
    <t>Cribado genética celiaquía</t>
  </si>
  <si>
    <t>actígrafo</t>
  </si>
  <si>
    <t>5.3</t>
  </si>
  <si>
    <t>Peso</t>
  </si>
  <si>
    <t>Talla</t>
  </si>
  <si>
    <t>9.1</t>
  </si>
  <si>
    <t>8.1</t>
  </si>
  <si>
    <t>34.3</t>
  </si>
  <si>
    <t>57.9</t>
  </si>
  <si>
    <t>179.6</t>
  </si>
  <si>
    <t>28.3</t>
  </si>
  <si>
    <t>7.9</t>
  </si>
  <si>
    <t>77.5</t>
  </si>
  <si>
    <t>180.7</t>
  </si>
  <si>
    <t>5.6</t>
  </si>
  <si>
    <t>153.5</t>
  </si>
  <si>
    <t>178.5</t>
  </si>
  <si>
    <t>3.6</t>
  </si>
  <si>
    <t>59.8</t>
  </si>
  <si>
    <t>157.8</t>
  </si>
  <si>
    <t>4.9</t>
  </si>
  <si>
    <t>1.9</t>
  </si>
  <si>
    <t>52.7</t>
  </si>
  <si>
    <t>173.5</t>
  </si>
  <si>
    <t>1.3</t>
  </si>
  <si>
    <t>19.3</t>
  </si>
  <si>
    <t>53.5</t>
  </si>
  <si>
    <t>151.6</t>
  </si>
  <si>
    <t>36.8</t>
  </si>
  <si>
    <t>153.2</t>
  </si>
  <si>
    <t>0.5</t>
  </si>
  <si>
    <t>1.8</t>
  </si>
  <si>
    <t>166.6</t>
  </si>
  <si>
    <t>154.8</t>
  </si>
  <si>
    <t>1.5</t>
  </si>
  <si>
    <t>156.5</t>
  </si>
  <si>
    <t>54.7</t>
  </si>
  <si>
    <t>159.1</t>
  </si>
  <si>
    <t>Fondo de ojo</t>
  </si>
  <si>
    <t>36.6</t>
  </si>
  <si>
    <t>149.2</t>
  </si>
  <si>
    <t>12.5</t>
  </si>
  <si>
    <t>30.9</t>
  </si>
  <si>
    <t>134.4</t>
  </si>
  <si>
    <t>141.2</t>
  </si>
  <si>
    <t>DM1</t>
  </si>
  <si>
    <t>DM3</t>
  </si>
  <si>
    <t>170.6</t>
  </si>
  <si>
    <t>DM5</t>
  </si>
  <si>
    <t>DM6</t>
  </si>
  <si>
    <t>3.8</t>
  </si>
  <si>
    <t>25.6</t>
  </si>
  <si>
    <t>DM7</t>
  </si>
  <si>
    <t>DM8</t>
  </si>
  <si>
    <t>39.7</t>
  </si>
  <si>
    <t>145.8</t>
  </si>
  <si>
    <t>DM9</t>
  </si>
  <si>
    <t>26.35</t>
  </si>
  <si>
    <t>126.3</t>
  </si>
  <si>
    <t>DM10</t>
  </si>
  <si>
    <t>86.4</t>
  </si>
  <si>
    <t>DM11</t>
  </si>
  <si>
    <t>DM14</t>
  </si>
  <si>
    <t>DM15</t>
  </si>
  <si>
    <t>DM16</t>
  </si>
  <si>
    <t>DM19</t>
  </si>
  <si>
    <t>DM20</t>
  </si>
  <si>
    <t>DM22</t>
  </si>
  <si>
    <t>DM23</t>
  </si>
  <si>
    <t>DM24</t>
  </si>
  <si>
    <t>DM25</t>
  </si>
  <si>
    <t>NO PARTICIPA</t>
  </si>
  <si>
    <t>DM26</t>
  </si>
  <si>
    <t>DM 27</t>
  </si>
  <si>
    <t>Fecha debut</t>
  </si>
  <si>
    <t>TA (p&lt;90)</t>
  </si>
  <si>
    <t>4.3</t>
  </si>
  <si>
    <t>Cetoacidosis al debut</t>
  </si>
  <si>
    <t>Codificación</t>
  </si>
  <si>
    <t>DM29</t>
  </si>
  <si>
    <t>DM30</t>
  </si>
  <si>
    <t>48.7</t>
  </si>
  <si>
    <t>160.3</t>
  </si>
  <si>
    <t>DM32</t>
  </si>
  <si>
    <t>19.9</t>
  </si>
  <si>
    <t>118.9</t>
  </si>
  <si>
    <t>DM 33</t>
  </si>
  <si>
    <t>10.4</t>
  </si>
  <si>
    <t>5.4</t>
  </si>
  <si>
    <t>51.8</t>
  </si>
  <si>
    <t>165.8</t>
  </si>
  <si>
    <t>DM 34</t>
  </si>
  <si>
    <t>32.3</t>
  </si>
  <si>
    <t>150.4</t>
  </si>
  <si>
    <t>Edad en años momento extracción</t>
  </si>
  <si>
    <t>T evolucion diabetes (extracción)</t>
  </si>
  <si>
    <t>DM35</t>
  </si>
  <si>
    <t>DM36</t>
  </si>
  <si>
    <t>DM37</t>
  </si>
  <si>
    <t>DM38</t>
  </si>
  <si>
    <t>DM39</t>
  </si>
  <si>
    <t>DM40</t>
  </si>
  <si>
    <t>DM41</t>
  </si>
  <si>
    <t>162.7</t>
  </si>
  <si>
    <t>70.3</t>
  </si>
  <si>
    <t>173.8</t>
  </si>
  <si>
    <t>51.4</t>
  </si>
  <si>
    <t>166.9</t>
  </si>
  <si>
    <t>13.2</t>
  </si>
  <si>
    <t>19.1</t>
  </si>
  <si>
    <t>113.7</t>
  </si>
  <si>
    <t>5.8</t>
  </si>
  <si>
    <t>28.8</t>
  </si>
  <si>
    <t>151.5</t>
  </si>
  <si>
    <t>62.5</t>
  </si>
  <si>
    <t>170.5</t>
  </si>
  <si>
    <t>IMC ( Z score)</t>
  </si>
  <si>
    <t>Peso ( Z score)</t>
  </si>
  <si>
    <t>Talla ( Z score)</t>
  </si>
  <si>
    <t>Per Abd ( Z score)</t>
  </si>
  <si>
    <t>Z score sistólica</t>
  </si>
  <si>
    <t>Z score diastólica</t>
  </si>
  <si>
    <t>128/70</t>
  </si>
  <si>
    <t>120/58</t>
  </si>
  <si>
    <t>76/47</t>
  </si>
  <si>
    <t>115/82</t>
  </si>
  <si>
    <t>86/62</t>
  </si>
  <si>
    <t>100/59</t>
  </si>
  <si>
    <t>99/41</t>
  </si>
  <si>
    <t>101/53</t>
  </si>
  <si>
    <t>114/70</t>
  </si>
  <si>
    <t>121/81</t>
  </si>
  <si>
    <t>112/73</t>
  </si>
  <si>
    <t>119/79</t>
  </si>
  <si>
    <t>111/73</t>
  </si>
  <si>
    <t>114/78</t>
  </si>
  <si>
    <t>92/67</t>
  </si>
  <si>
    <t>98/64</t>
  </si>
  <si>
    <t>119/78</t>
  </si>
  <si>
    <t>91/58</t>
  </si>
  <si>
    <t>105/68</t>
  </si>
  <si>
    <t>125/74</t>
  </si>
  <si>
    <t>100/77</t>
  </si>
  <si>
    <t>120/76</t>
  </si>
  <si>
    <t>108/72</t>
  </si>
  <si>
    <t>110/70</t>
  </si>
  <si>
    <t>100/70</t>
  </si>
  <si>
    <t>113/65</t>
  </si>
  <si>
    <t>111/72</t>
  </si>
  <si>
    <t>119/62</t>
  </si>
  <si>
    <t>112/52</t>
  </si>
  <si>
    <t>117/69</t>
  </si>
  <si>
    <t>115/62</t>
  </si>
  <si>
    <t>101/66</t>
  </si>
  <si>
    <t>90/62</t>
  </si>
  <si>
    <t>DM42</t>
  </si>
  <si>
    <t>103/63</t>
  </si>
  <si>
    <t>HbA1c -3</t>
  </si>
  <si>
    <t>HbA1C -6</t>
  </si>
  <si>
    <t>Hba1c -9</t>
  </si>
  <si>
    <t>HbA1c-12</t>
  </si>
  <si>
    <t>9.8</t>
  </si>
  <si>
    <t>56.1</t>
  </si>
  <si>
    <t>105/58</t>
  </si>
  <si>
    <t>DM43</t>
  </si>
  <si>
    <t>49.2</t>
  </si>
  <si>
    <t>160.1</t>
  </si>
  <si>
    <t>116/64</t>
  </si>
  <si>
    <t>53.4</t>
  </si>
  <si>
    <t>111/66</t>
  </si>
  <si>
    <t>Sexo ( 0=varon)</t>
  </si>
  <si>
    <t>78.9</t>
  </si>
  <si>
    <t>171.1</t>
  </si>
  <si>
    <t>111/53</t>
  </si>
  <si>
    <t>DM44</t>
  </si>
  <si>
    <t>4.5</t>
  </si>
  <si>
    <t>67.4</t>
  </si>
  <si>
    <t>182.3</t>
  </si>
  <si>
    <t>124/85</t>
  </si>
  <si>
    <t>DM 46</t>
  </si>
  <si>
    <t>1.15</t>
  </si>
  <si>
    <t>2.13</t>
  </si>
  <si>
    <t>DM45</t>
  </si>
  <si>
    <t>69.2</t>
  </si>
  <si>
    <t>117/76</t>
  </si>
  <si>
    <t>hs-CRP mg/L</t>
  </si>
  <si>
    <t>Grupo control</t>
  </si>
  <si>
    <t>2.5</t>
  </si>
  <si>
    <t>Media de últimos 6 meses</t>
  </si>
  <si>
    <t>Media de últimos 12 meses</t>
  </si>
  <si>
    <t>90/54</t>
  </si>
  <si>
    <t>no PARTICIPA</t>
  </si>
  <si>
    <t>DM49</t>
  </si>
  <si>
    <t>115/75</t>
  </si>
  <si>
    <t>DM50</t>
  </si>
  <si>
    <t>DM51</t>
  </si>
  <si>
    <t>DM52</t>
  </si>
  <si>
    <t>86/68</t>
  </si>
  <si>
    <t>111/80</t>
  </si>
  <si>
    <t>107/64</t>
  </si>
  <si>
    <t>96/71</t>
  </si>
  <si>
    <t>DM18*</t>
  </si>
  <si>
    <t>DM31*</t>
  </si>
  <si>
    <t>122/64</t>
  </si>
  <si>
    <t>DM2*</t>
  </si>
  <si>
    <t>DM13*</t>
  </si>
  <si>
    <t>DM53</t>
  </si>
  <si>
    <t>107/77</t>
  </si>
  <si>
    <t>DM12*</t>
  </si>
  <si>
    <t>DM4*</t>
  </si>
  <si>
    <t>0,normopeso,1 sobrepeso, 2 obesidad</t>
  </si>
  <si>
    <t>IMC Z score al debut</t>
  </si>
  <si>
    <t>HbA1c al debut</t>
  </si>
  <si>
    <t>Incremento IMC</t>
  </si>
  <si>
    <t>123/80</t>
  </si>
  <si>
    <t>125/75</t>
  </si>
  <si>
    <t>107/67</t>
  </si>
  <si>
    <t>93/63</t>
  </si>
  <si>
    <t>116/72</t>
  </si>
  <si>
    <t>111/77</t>
  </si>
  <si>
    <t>99/69</t>
  </si>
  <si>
    <t>109/72</t>
  </si>
  <si>
    <t>91/69</t>
  </si>
  <si>
    <t>120/63</t>
  </si>
  <si>
    <t>94/71</t>
  </si>
  <si>
    <t>100/63</t>
  </si>
  <si>
    <t>105/66</t>
  </si>
  <si>
    <t>124/77</t>
  </si>
  <si>
    <t>118/80</t>
  </si>
  <si>
    <t>123/75</t>
  </si>
  <si>
    <t>106/81</t>
  </si>
  <si>
    <t>122/88</t>
  </si>
  <si>
    <t>114/71</t>
  </si>
  <si>
    <t>131/81</t>
  </si>
  <si>
    <t>127/71</t>
  </si>
  <si>
    <t>116/75</t>
  </si>
  <si>
    <t>130/82</t>
  </si>
  <si>
    <t>105/74</t>
  </si>
  <si>
    <t>116/61</t>
  </si>
  <si>
    <t>106/66</t>
  </si>
  <si>
    <t>107/79</t>
  </si>
  <si>
    <t>124/68</t>
  </si>
  <si>
    <t>103/65</t>
  </si>
  <si>
    <t>98/71</t>
  </si>
  <si>
    <t>108/88</t>
  </si>
  <si>
    <t>117/70</t>
  </si>
  <si>
    <t xml:space="preserve">1ª vuelta </t>
  </si>
  <si>
    <t>DM54</t>
  </si>
  <si>
    <t>86/61</t>
  </si>
  <si>
    <t>1ª vuelta</t>
  </si>
  <si>
    <t>109/74</t>
  </si>
  <si>
    <t>M1320</t>
  </si>
  <si>
    <t>M1321</t>
  </si>
  <si>
    <t>MOS88</t>
  </si>
  <si>
    <t>M1453</t>
  </si>
  <si>
    <t>M1350</t>
  </si>
  <si>
    <t>MOS23</t>
  </si>
  <si>
    <t>M922</t>
  </si>
  <si>
    <t>MU188</t>
  </si>
  <si>
    <t>MOS63</t>
  </si>
  <si>
    <t>M1439</t>
  </si>
  <si>
    <t>M70</t>
  </si>
  <si>
    <t>MOS-8</t>
  </si>
  <si>
    <t>M1410</t>
  </si>
  <si>
    <t>M34</t>
  </si>
  <si>
    <t>M29</t>
  </si>
  <si>
    <t>nombre control</t>
  </si>
  <si>
    <t>M-1439</t>
  </si>
  <si>
    <t>M72</t>
  </si>
  <si>
    <t>MU-118</t>
  </si>
  <si>
    <t>M1329</t>
  </si>
  <si>
    <t>M1333</t>
  </si>
  <si>
    <t>M1334</t>
  </si>
  <si>
    <t>M1363</t>
  </si>
  <si>
    <t>M1400</t>
  </si>
  <si>
    <t>MOS2</t>
  </si>
  <si>
    <t>MOS6</t>
  </si>
  <si>
    <t>1.99</t>
  </si>
  <si>
    <t>MOS39</t>
  </si>
  <si>
    <t>MOS47</t>
  </si>
  <si>
    <t>MOS-51</t>
  </si>
  <si>
    <t>MOS-52</t>
  </si>
  <si>
    <t>Mos-87</t>
  </si>
  <si>
    <t>MOS95</t>
  </si>
  <si>
    <t>Mos106</t>
  </si>
  <si>
    <t>Mos124</t>
  </si>
  <si>
    <t>Mos145</t>
  </si>
  <si>
    <t>Mos159</t>
  </si>
  <si>
    <t>Mos182</t>
  </si>
  <si>
    <t>Mos185</t>
  </si>
  <si>
    <t>M21</t>
  </si>
  <si>
    <t>M108</t>
  </si>
  <si>
    <t>M110</t>
  </si>
  <si>
    <t>M143</t>
  </si>
  <si>
    <t>M169</t>
  </si>
  <si>
    <t>M176</t>
  </si>
  <si>
    <t>M1455</t>
  </si>
  <si>
    <t>MOS7</t>
  </si>
  <si>
    <t>Mos56</t>
  </si>
  <si>
    <t>MOS70</t>
  </si>
  <si>
    <t>Mos188</t>
  </si>
  <si>
    <t>dm54</t>
  </si>
  <si>
    <t>Riesgo cardiovascular 1,2,3</t>
  </si>
  <si>
    <t>Incremento HbA1c 6m</t>
  </si>
  <si>
    <t>Estadio puberal</t>
  </si>
  <si>
    <t>Categoroia 1=control, 2 DM, 3 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</si>
</sst>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)"/>
  </numFmts>
  <fonts count="2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1"/>
      <color theme="7" tint="-0.249977111117893"/>
      <name val="Calibri"/>
      <family val="2"/>
    </font>
    <font>
      <sz val="9"/>
      <color theme="7" tint="-0.249977111117893"/>
      <name val="Arial"/>
      <family val="2"/>
    </font>
    <font>
      <sz val="11"/>
      <color theme="7" tint="-0.249977111117893"/>
      <name val="Calibri"/>
      <family val="2"/>
    </font>
    <font>
      <sz val="11"/>
      <color theme="7" tint="-0.249977111117893"/>
      <name val="Calibri"/>
      <family val="2"/>
    </font>
    <font>
      <b/>
      <sz val="9"/>
      <color theme="7" tint="-0.249977111117893"/>
      <name val="Arial"/>
      <family val="2"/>
    </font>
    <font>
      <sz val="11"/>
      <color rgb="FFFF0000"/>
      <name val="Calibri"/>
      <family val="2"/>
    </font>
    <font>
      <sz val="11"/>
      <color rgb="FFFF0000"/>
      <name val="Calibri (Cuerpo)_x0000_"/>
    </font>
    <font>
      <b/>
      <sz val="11"/>
      <color rgb="FFFF0000"/>
      <name val="Calibri"/>
      <family val="2"/>
    </font>
    <font>
      <sz val="11"/>
      <color theme="1"/>
      <name val="Calibri (Cuerpo)_x0000_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 tint="0.59999389629810485"/>
      </left>
      <right style="thin">
        <color theme="3" tint="0.79998168889431442"/>
      </right>
      <top style="thin">
        <color theme="4" tint="0.59999389629810485"/>
      </top>
      <bottom style="thin">
        <color theme="3" tint="0.79998168889431442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4" tint="0.59999389629810485"/>
      </right>
      <top style="thin">
        <color theme="3" tint="0.79998168889431442"/>
      </top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4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3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4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4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4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3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4" tint="0.79998168889431442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20" fillId="0" borderId="0"/>
  </cellStyleXfs>
  <cellXfs count="413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4" borderId="0" xfId="0" applyFill="1" applyAlignment="1">
      <alignment horizontal="right"/>
    </xf>
    <xf numFmtId="14" fontId="0" fillId="4" borderId="0" xfId="0" applyNumberFormat="1" applyFill="1"/>
    <xf numFmtId="0" fontId="0" fillId="4" borderId="0" xfId="0" applyFill="1"/>
    <xf numFmtId="0" fontId="3" fillId="4" borderId="0" xfId="0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6" borderId="0" xfId="0" applyFill="1" applyAlignment="1">
      <alignment horizontal="right"/>
    </xf>
    <xf numFmtId="0" fontId="3" fillId="5" borderId="0" xfId="0" applyFont="1" applyFill="1" applyAlignment="1">
      <alignment horizontal="center"/>
    </xf>
    <xf numFmtId="0" fontId="0" fillId="6" borderId="0" xfId="0" applyFill="1"/>
    <xf numFmtId="0" fontId="3" fillId="6" borderId="2" xfId="0" applyFont="1" applyFill="1" applyBorder="1" applyAlignment="1">
      <alignment horizontal="right"/>
    </xf>
    <xf numFmtId="0" fontId="0" fillId="4" borderId="2" xfId="0" applyFill="1" applyBorder="1"/>
    <xf numFmtId="0" fontId="0" fillId="6" borderId="6" xfId="0" applyFill="1" applyBorder="1"/>
    <xf numFmtId="0" fontId="0" fillId="6" borderId="7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4" borderId="9" xfId="0" applyFill="1" applyBorder="1"/>
    <xf numFmtId="0" fontId="0" fillId="6" borderId="2" xfId="0" applyFill="1" applyBorder="1"/>
    <xf numFmtId="14" fontId="0" fillId="6" borderId="2" xfId="0" applyNumberFormat="1" applyFill="1" applyBorder="1"/>
    <xf numFmtId="14" fontId="0" fillId="4" borderId="2" xfId="0" applyNumberFormat="1" applyFill="1" applyBorder="1"/>
    <xf numFmtId="14" fontId="0" fillId="6" borderId="7" xfId="0" applyNumberFormat="1" applyFill="1" applyBorder="1"/>
    <xf numFmtId="0" fontId="0" fillId="6" borderId="7" xfId="0" applyFill="1" applyBorder="1"/>
    <xf numFmtId="0" fontId="3" fillId="6" borderId="7" xfId="0" applyFont="1" applyFill="1" applyBorder="1" applyAlignment="1">
      <alignment horizontal="right"/>
    </xf>
    <xf numFmtId="0" fontId="0" fillId="6" borderId="12" xfId="0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0" fillId="4" borderId="2" xfId="0" applyNumberFormat="1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6" borderId="14" xfId="0" applyFill="1" applyBorder="1" applyAlignment="1">
      <alignment horizontal="right"/>
    </xf>
    <xf numFmtId="14" fontId="0" fillId="6" borderId="14" xfId="0" applyNumberFormat="1" applyFill="1" applyBorder="1"/>
    <xf numFmtId="0" fontId="0" fillId="6" borderId="14" xfId="0" applyFill="1" applyBorder="1"/>
    <xf numFmtId="0" fontId="3" fillId="6" borderId="14" xfId="0" applyFont="1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14" fontId="0" fillId="4" borderId="14" xfId="0" applyNumberFormat="1" applyFill="1" applyBorder="1"/>
    <xf numFmtId="0" fontId="0" fillId="4" borderId="14" xfId="0" applyFill="1" applyBorder="1"/>
    <xf numFmtId="0" fontId="3" fillId="4" borderId="14" xfId="0" applyFon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14" fontId="0" fillId="4" borderId="2" xfId="0" applyNumberFormat="1" applyFill="1" applyBorder="1" applyAlignment="1">
      <alignment horizontal="left"/>
    </xf>
    <xf numFmtId="14" fontId="5" fillId="4" borderId="0" xfId="0" applyNumberFormat="1" applyFont="1" applyFill="1"/>
    <xf numFmtId="14" fontId="0" fillId="4" borderId="13" xfId="0" applyNumberFormat="1" applyFill="1" applyBorder="1"/>
    <xf numFmtId="14" fontId="0" fillId="6" borderId="0" xfId="0" applyNumberFormat="1" applyFill="1"/>
    <xf numFmtId="164" fontId="0" fillId="6" borderId="0" xfId="0" applyNumberFormat="1" applyFill="1"/>
    <xf numFmtId="0" fontId="3" fillId="6" borderId="0" xfId="0" applyFont="1" applyFill="1" applyAlignment="1">
      <alignment horizontal="right"/>
    </xf>
    <xf numFmtId="0" fontId="0" fillId="6" borderId="3" xfId="0" applyFill="1" applyBorder="1"/>
    <xf numFmtId="14" fontId="0" fillId="6" borderId="0" xfId="0" applyNumberFormat="1" applyFill="1" applyAlignment="1">
      <alignment horizontal="right"/>
    </xf>
    <xf numFmtId="0" fontId="0" fillId="4" borderId="17" xfId="0" applyFill="1" applyBorder="1" applyAlignment="1">
      <alignment horizontal="right"/>
    </xf>
    <xf numFmtId="0" fontId="0" fillId="6" borderId="23" xfId="0" applyFill="1" applyBorder="1" applyAlignment="1">
      <alignment horizontal="right"/>
    </xf>
    <xf numFmtId="0" fontId="0" fillId="0" borderId="19" xfId="0" applyBorder="1" applyAlignment="1">
      <alignment horizontal="right"/>
    </xf>
    <xf numFmtId="0" fontId="0" fillId="6" borderId="18" xfId="0" applyFill="1" applyBorder="1" applyAlignment="1">
      <alignment horizontal="right"/>
    </xf>
    <xf numFmtId="0" fontId="0" fillId="4" borderId="19" xfId="0" applyFill="1" applyBorder="1" applyAlignment="1">
      <alignment horizontal="right"/>
    </xf>
    <xf numFmtId="0" fontId="0" fillId="0" borderId="26" xfId="0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6" borderId="29" xfId="0" applyFill="1" applyBorder="1" applyAlignment="1">
      <alignment horizontal="right"/>
    </xf>
    <xf numFmtId="0" fontId="0" fillId="6" borderId="19" xfId="0" applyFill="1" applyBorder="1" applyAlignment="1">
      <alignment horizontal="right"/>
    </xf>
    <xf numFmtId="0" fontId="0" fillId="0" borderId="18" xfId="0" applyBorder="1" applyAlignment="1">
      <alignment horizontal="right"/>
    </xf>
    <xf numFmtId="0" fontId="0" fillId="4" borderId="29" xfId="0" applyFill="1" applyBorder="1" applyAlignment="1">
      <alignment horizontal="right"/>
    </xf>
    <xf numFmtId="0" fontId="0" fillId="4" borderId="26" xfId="0" applyFill="1" applyBorder="1" applyAlignment="1">
      <alignment horizontal="right"/>
    </xf>
    <xf numFmtId="0" fontId="0" fillId="6" borderId="26" xfId="0" applyFill="1" applyBorder="1" applyAlignment="1">
      <alignment horizontal="right"/>
    </xf>
    <xf numFmtId="0" fontId="0" fillId="6" borderId="24" xfId="0" applyFill="1" applyBorder="1" applyAlignment="1">
      <alignment horizontal="right"/>
    </xf>
    <xf numFmtId="0" fontId="0" fillId="6" borderId="25" xfId="0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3" fillId="6" borderId="18" xfId="0" applyFont="1" applyFill="1" applyBorder="1" applyAlignment="1">
      <alignment horizontal="right"/>
    </xf>
    <xf numFmtId="14" fontId="0" fillId="4" borderId="33" xfId="0" applyNumberFormat="1" applyFill="1" applyBorder="1" applyAlignment="1">
      <alignment horizontal="right"/>
    </xf>
    <xf numFmtId="14" fontId="0" fillId="0" borderId="29" xfId="0" applyNumberFormat="1" applyBorder="1" applyAlignment="1">
      <alignment horizontal="right"/>
    </xf>
    <xf numFmtId="0" fontId="0" fillId="4" borderId="21" xfId="0" applyFill="1" applyBorder="1" applyAlignment="1">
      <alignment horizontal="right"/>
    </xf>
    <xf numFmtId="0" fontId="0" fillId="0" borderId="29" xfId="0" applyBorder="1" applyAlignment="1">
      <alignment horizontal="right"/>
    </xf>
    <xf numFmtId="0" fontId="0" fillId="4" borderId="24" xfId="0" applyFill="1" applyBorder="1" applyAlignment="1">
      <alignment horizontal="right"/>
    </xf>
    <xf numFmtId="0" fontId="0" fillId="4" borderId="23" xfId="0" applyFill="1" applyBorder="1" applyAlignment="1">
      <alignment horizontal="right"/>
    </xf>
    <xf numFmtId="0" fontId="0" fillId="4" borderId="33" xfId="0" applyFill="1" applyBorder="1" applyAlignment="1">
      <alignment horizontal="right"/>
    </xf>
    <xf numFmtId="14" fontId="0" fillId="0" borderId="18" xfId="0" applyNumberFormat="1" applyBorder="1"/>
    <xf numFmtId="0" fontId="0" fillId="0" borderId="19" xfId="0" applyBorder="1"/>
    <xf numFmtId="0" fontId="0" fillId="4" borderId="19" xfId="0" applyFill="1" applyBorder="1"/>
    <xf numFmtId="14" fontId="0" fillId="0" borderId="19" xfId="0" applyNumberFormat="1" applyBorder="1"/>
    <xf numFmtId="14" fontId="0" fillId="4" borderId="19" xfId="0" applyNumberFormat="1" applyFill="1" applyBorder="1"/>
    <xf numFmtId="0" fontId="0" fillId="3" borderId="18" xfId="0" applyFill="1" applyBorder="1" applyAlignment="1">
      <alignment horizontal="right"/>
    </xf>
    <xf numFmtId="0" fontId="0" fillId="4" borderId="24" xfId="0" applyFill="1" applyBorder="1"/>
    <xf numFmtId="0" fontId="0" fillId="4" borderId="25" xfId="0" applyFill="1" applyBorder="1"/>
    <xf numFmtId="0" fontId="0" fillId="6" borderId="25" xfId="0" applyFill="1" applyBorder="1"/>
    <xf numFmtId="0" fontId="0" fillId="4" borderId="18" xfId="0" applyFill="1" applyBorder="1"/>
    <xf numFmtId="0" fontId="0" fillId="4" borderId="25" xfId="0" applyFill="1" applyBorder="1" applyAlignment="1">
      <alignment horizontal="right"/>
    </xf>
    <xf numFmtId="14" fontId="0" fillId="6" borderId="5" xfId="0" applyNumberFormat="1" applyFill="1" applyBorder="1"/>
    <xf numFmtId="14" fontId="0" fillId="6" borderId="10" xfId="0" applyNumberFormat="1" applyFill="1" applyBorder="1"/>
    <xf numFmtId="14" fontId="0" fillId="4" borderId="3" xfId="0" applyNumberFormat="1" applyFill="1" applyBorder="1"/>
    <xf numFmtId="14" fontId="0" fillId="6" borderId="3" xfId="0" applyNumberFormat="1" applyFill="1" applyBorder="1"/>
    <xf numFmtId="14" fontId="0" fillId="4" borderId="6" xfId="0" applyNumberFormat="1" applyFill="1" applyBorder="1"/>
    <xf numFmtId="14" fontId="0" fillId="4" borderId="21" xfId="0" applyNumberFormat="1" applyFill="1" applyBorder="1"/>
    <xf numFmtId="14" fontId="0" fillId="6" borderId="39" xfId="0" applyNumberFormat="1" applyFill="1" applyBorder="1"/>
    <xf numFmtId="14" fontId="0" fillId="4" borderId="7" xfId="0" applyNumberFormat="1" applyFill="1" applyBorder="1" applyAlignment="1">
      <alignment horizontal="left"/>
    </xf>
    <xf numFmtId="0" fontId="0" fillId="4" borderId="7" xfId="0" applyFill="1" applyBorder="1" applyAlignment="1">
      <alignment horizontal="right"/>
    </xf>
    <xf numFmtId="14" fontId="0" fillId="6" borderId="40" xfId="0" applyNumberFormat="1" applyFill="1" applyBorder="1"/>
    <xf numFmtId="0" fontId="0" fillId="6" borderId="41" xfId="0" applyFill="1" applyBorder="1"/>
    <xf numFmtId="14" fontId="0" fillId="0" borderId="29" xfId="0" applyNumberFormat="1" applyBorder="1"/>
    <xf numFmtId="0" fontId="0" fillId="4" borderId="38" xfId="0" applyFill="1" applyBorder="1" applyAlignment="1">
      <alignment horizontal="right"/>
    </xf>
    <xf numFmtId="0" fontId="0" fillId="6" borderId="33" xfId="0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0" fillId="6" borderId="42" xfId="0" applyFill="1" applyBorder="1" applyAlignment="1">
      <alignment horizontal="right"/>
    </xf>
    <xf numFmtId="14" fontId="0" fillId="6" borderId="29" xfId="0" applyNumberFormat="1" applyFill="1" applyBorder="1" applyAlignment="1">
      <alignment horizontal="right"/>
    </xf>
    <xf numFmtId="14" fontId="0" fillId="6" borderId="18" xfId="0" applyNumberFormat="1" applyFill="1" applyBorder="1" applyAlignment="1">
      <alignment horizontal="right"/>
    </xf>
    <xf numFmtId="0" fontId="2" fillId="2" borderId="30" xfId="0" applyFont="1" applyFill="1" applyBorder="1" applyAlignment="1">
      <alignment horizontal="center" wrapText="1"/>
    </xf>
    <xf numFmtId="0" fontId="3" fillId="4" borderId="37" xfId="0" applyFont="1" applyFill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6" borderId="9" xfId="0" applyFill="1" applyBorder="1"/>
    <xf numFmtId="0" fontId="0" fillId="6" borderId="47" xfId="0" applyFill="1" applyBorder="1" applyAlignment="1">
      <alignment horizontal="right"/>
    </xf>
    <xf numFmtId="0" fontId="0" fillId="6" borderId="48" xfId="0" applyFill="1" applyBorder="1" applyAlignment="1">
      <alignment horizontal="right"/>
    </xf>
    <xf numFmtId="0" fontId="0" fillId="6" borderId="49" xfId="0" applyFill="1" applyBorder="1" applyAlignment="1">
      <alignment horizontal="right"/>
    </xf>
    <xf numFmtId="0" fontId="0" fillId="6" borderId="43" xfId="0" applyFill="1" applyBorder="1" applyAlignment="1">
      <alignment horizontal="right"/>
    </xf>
    <xf numFmtId="0" fontId="0" fillId="4" borderId="46" xfId="0" applyFill="1" applyBorder="1" applyAlignment="1">
      <alignment horizontal="right"/>
    </xf>
    <xf numFmtId="0" fontId="0" fillId="6" borderId="38" xfId="0" applyFill="1" applyBorder="1" applyAlignment="1">
      <alignment horizontal="right"/>
    </xf>
    <xf numFmtId="0" fontId="0" fillId="4" borderId="34" xfId="0" applyFill="1" applyBorder="1" applyAlignment="1">
      <alignment horizontal="right"/>
    </xf>
    <xf numFmtId="0" fontId="0" fillId="6" borderId="37" xfId="0" applyFill="1" applyBorder="1" applyAlignment="1">
      <alignment horizontal="right"/>
    </xf>
    <xf numFmtId="0" fontId="0" fillId="6" borderId="22" xfId="0" applyFill="1" applyBorder="1" applyAlignment="1">
      <alignment horizontal="right"/>
    </xf>
    <xf numFmtId="0" fontId="0" fillId="4" borderId="51" xfId="0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4" fillId="6" borderId="0" xfId="0" applyNumberFormat="1" applyFont="1" applyFill="1" applyAlignment="1">
      <alignment horizontal="right"/>
    </xf>
    <xf numFmtId="2" fontId="2" fillId="2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right"/>
    </xf>
    <xf numFmtId="2" fontId="3" fillId="4" borderId="0" xfId="0" applyNumberFormat="1" applyFont="1" applyFill="1" applyAlignment="1">
      <alignment horizontal="right"/>
    </xf>
    <xf numFmtId="2" fontId="0" fillId="6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2" fontId="0" fillId="4" borderId="0" xfId="0" applyNumberFormat="1" applyFill="1" applyAlignment="1">
      <alignment horizontal="right"/>
    </xf>
    <xf numFmtId="2" fontId="0" fillId="6" borderId="14" xfId="0" applyNumberFormat="1" applyFill="1" applyBorder="1" applyAlignment="1">
      <alignment horizontal="right"/>
    </xf>
    <xf numFmtId="2" fontId="3" fillId="4" borderId="17" xfId="0" applyNumberFormat="1" applyFont="1" applyFill="1" applyBorder="1" applyAlignment="1">
      <alignment horizontal="right"/>
    </xf>
    <xf numFmtId="2" fontId="0" fillId="6" borderId="18" xfId="0" applyNumberFormat="1" applyFill="1" applyBorder="1" applyAlignment="1">
      <alignment horizontal="right"/>
    </xf>
    <xf numFmtId="2" fontId="3" fillId="4" borderId="19" xfId="0" applyNumberFormat="1" applyFont="1" applyFill="1" applyBorder="1" applyAlignment="1">
      <alignment horizontal="right"/>
    </xf>
    <xf numFmtId="2" fontId="0" fillId="6" borderId="29" xfId="0" applyNumberFormat="1" applyFill="1" applyBorder="1" applyAlignment="1">
      <alignment horizontal="right"/>
    </xf>
    <xf numFmtId="2" fontId="0" fillId="0" borderId="29" xfId="0" applyNumberFormat="1" applyBorder="1" applyAlignment="1">
      <alignment horizontal="right"/>
    </xf>
    <xf numFmtId="2" fontId="3" fillId="6" borderId="0" xfId="0" applyNumberFormat="1" applyFont="1" applyFill="1" applyAlignment="1">
      <alignment horizontal="right"/>
    </xf>
    <xf numFmtId="2" fontId="3" fillId="6" borderId="7" xfId="0" applyNumberFormat="1" applyFont="1" applyFill="1" applyBorder="1" applyAlignment="1">
      <alignment horizontal="right"/>
    </xf>
    <xf numFmtId="2" fontId="0" fillId="4" borderId="2" xfId="0" applyNumberFormat="1" applyFill="1" applyBorder="1" applyAlignment="1">
      <alignment horizontal="right"/>
    </xf>
    <xf numFmtId="2" fontId="0" fillId="6" borderId="2" xfId="0" applyNumberFormat="1" applyFill="1" applyBorder="1" applyAlignment="1">
      <alignment horizontal="right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4" borderId="38" xfId="0" applyNumberFormat="1" applyFill="1" applyBorder="1" applyAlignment="1">
      <alignment horizontal="right"/>
    </xf>
    <xf numFmtId="2" fontId="3" fillId="4" borderId="14" xfId="0" applyNumberFormat="1" applyFont="1" applyFill="1" applyBorder="1" applyAlignment="1">
      <alignment horizontal="right"/>
    </xf>
    <xf numFmtId="2" fontId="0" fillId="0" borderId="24" xfId="0" applyNumberFormat="1" applyBorder="1" applyAlignment="1">
      <alignment horizontal="right"/>
    </xf>
    <xf numFmtId="2" fontId="0" fillId="4" borderId="18" xfId="0" applyNumberFormat="1" applyFill="1" applyBorder="1" applyAlignment="1">
      <alignment horizontal="right"/>
    </xf>
    <xf numFmtId="2" fontId="0" fillId="4" borderId="0" xfId="0" applyNumberFormat="1" applyFill="1"/>
    <xf numFmtId="2" fontId="1" fillId="2" borderId="30" xfId="0" applyNumberFormat="1" applyFont="1" applyFill="1" applyBorder="1" applyAlignment="1">
      <alignment horizontal="center" wrapText="1"/>
    </xf>
    <xf numFmtId="2" fontId="0" fillId="0" borderId="18" xfId="0" applyNumberFormat="1" applyBorder="1" applyAlignment="1">
      <alignment horizontal="right"/>
    </xf>
    <xf numFmtId="2" fontId="0" fillId="4" borderId="34" xfId="0" applyNumberFormat="1" applyFill="1" applyBorder="1" applyAlignment="1">
      <alignment horizontal="right"/>
    </xf>
    <xf numFmtId="2" fontId="0" fillId="4" borderId="25" xfId="0" applyNumberFormat="1" applyFill="1" applyBorder="1" applyAlignment="1">
      <alignment horizontal="right"/>
    </xf>
    <xf numFmtId="2" fontId="0" fillId="0" borderId="36" xfId="0" applyNumberFormat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0" fillId="6" borderId="24" xfId="0" applyNumberFormat="1" applyFill="1" applyBorder="1" applyAlignment="1">
      <alignment horizontal="right"/>
    </xf>
    <xf numFmtId="2" fontId="0" fillId="6" borderId="19" xfId="0" applyNumberFormat="1" applyFill="1" applyBorder="1" applyAlignment="1">
      <alignment horizontal="right"/>
    </xf>
    <xf numFmtId="2" fontId="0" fillId="4" borderId="19" xfId="0" applyNumberFormat="1" applyFill="1" applyBorder="1" applyAlignment="1">
      <alignment horizontal="right"/>
    </xf>
    <xf numFmtId="2" fontId="0" fillId="4" borderId="23" xfId="0" applyNumberFormat="1" applyFill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2" fontId="0" fillId="0" borderId="19" xfId="0" applyNumberFormat="1" applyBorder="1" applyAlignment="1">
      <alignment horizontal="right"/>
    </xf>
    <xf numFmtId="2" fontId="0" fillId="6" borderId="42" xfId="0" applyNumberFormat="1" applyFill="1" applyBorder="1" applyAlignment="1">
      <alignment horizontal="right"/>
    </xf>
    <xf numFmtId="2" fontId="0" fillId="6" borderId="25" xfId="0" applyNumberFormat="1" applyFill="1" applyBorder="1" applyAlignment="1">
      <alignment horizontal="right"/>
    </xf>
    <xf numFmtId="2" fontId="0" fillId="4" borderId="26" xfId="0" applyNumberFormat="1" applyFill="1" applyBorder="1" applyAlignment="1">
      <alignment horizontal="right"/>
    </xf>
    <xf numFmtId="2" fontId="0" fillId="6" borderId="7" xfId="0" applyNumberFormat="1" applyFill="1" applyBorder="1" applyAlignment="1">
      <alignment horizontal="right"/>
    </xf>
    <xf numFmtId="2" fontId="0" fillId="4" borderId="24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2" fontId="0" fillId="6" borderId="26" xfId="0" applyNumberFormat="1" applyFill="1" applyBorder="1" applyAlignment="1">
      <alignment horizontal="right"/>
    </xf>
    <xf numFmtId="2" fontId="3" fillId="6" borderId="14" xfId="0" applyNumberFormat="1" applyFont="1" applyFill="1" applyBorder="1" applyAlignment="1">
      <alignment horizontal="right"/>
    </xf>
    <xf numFmtId="2" fontId="0" fillId="6" borderId="23" xfId="0" applyNumberFormat="1" applyFill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" fillId="4" borderId="2" xfId="0" applyNumberFormat="1" applyFont="1" applyFill="1" applyBorder="1" applyAlignment="1">
      <alignment horizontal="right"/>
    </xf>
    <xf numFmtId="2" fontId="3" fillId="6" borderId="2" xfId="0" applyNumberFormat="1" applyFont="1" applyFill="1" applyBorder="1" applyAlignment="1">
      <alignment horizontal="right"/>
    </xf>
    <xf numFmtId="2" fontId="3" fillId="4" borderId="26" xfId="0" applyNumberFormat="1" applyFont="1" applyFill="1" applyBorder="1" applyAlignment="1">
      <alignment horizontal="right"/>
    </xf>
    <xf numFmtId="2" fontId="3" fillId="6" borderId="26" xfId="0" applyNumberFormat="1" applyFont="1" applyFill="1" applyBorder="1" applyAlignment="1">
      <alignment horizontal="right"/>
    </xf>
    <xf numFmtId="2" fontId="3" fillId="0" borderId="26" xfId="0" applyNumberFormat="1" applyFont="1" applyBorder="1" applyAlignment="1">
      <alignment horizontal="right"/>
    </xf>
    <xf numFmtId="2" fontId="3" fillId="4" borderId="25" xfId="0" applyNumberFormat="1" applyFont="1" applyFill="1" applyBorder="1" applyAlignment="1">
      <alignment horizontal="right"/>
    </xf>
    <xf numFmtId="2" fontId="3" fillId="4" borderId="24" xfId="0" applyNumberFormat="1" applyFont="1" applyFill="1" applyBorder="1" applyAlignment="1">
      <alignment horizontal="right"/>
    </xf>
    <xf numFmtId="2" fontId="3" fillId="0" borderId="22" xfId="0" applyNumberFormat="1" applyFont="1" applyBorder="1" applyAlignment="1">
      <alignment horizontal="right"/>
    </xf>
    <xf numFmtId="2" fontId="0" fillId="6" borderId="34" xfId="0" applyNumberFormat="1" applyFill="1" applyBorder="1" applyAlignment="1">
      <alignment horizontal="right"/>
    </xf>
    <xf numFmtId="2" fontId="0" fillId="4" borderId="33" xfId="0" applyNumberFormat="1" applyFill="1" applyBorder="1" applyAlignment="1">
      <alignment horizontal="right"/>
    </xf>
    <xf numFmtId="2" fontId="0" fillId="5" borderId="0" xfId="0" applyNumberFormat="1" applyFill="1" applyAlignment="1">
      <alignment horizontal="right"/>
    </xf>
    <xf numFmtId="2" fontId="0" fillId="3" borderId="26" xfId="0" applyNumberFormat="1" applyFill="1" applyBorder="1" applyAlignment="1">
      <alignment horizontal="right"/>
    </xf>
    <xf numFmtId="2" fontId="0" fillId="6" borderId="33" xfId="0" applyNumberFormat="1" applyFill="1" applyBorder="1" applyAlignment="1">
      <alignment horizontal="right"/>
    </xf>
    <xf numFmtId="2" fontId="3" fillId="6" borderId="19" xfId="0" applyNumberFormat="1" applyFont="1" applyFill="1" applyBorder="1" applyAlignment="1">
      <alignment horizontal="right"/>
    </xf>
    <xf numFmtId="2" fontId="0" fillId="6" borderId="38" xfId="0" applyNumberForma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164" fontId="4" fillId="0" borderId="0" xfId="0" applyNumberFormat="1" applyFont="1"/>
    <xf numFmtId="0" fontId="0" fillId="6" borderId="8" xfId="0" applyFill="1" applyBorder="1" applyAlignment="1">
      <alignment horizontal="right"/>
    </xf>
    <xf numFmtId="0" fontId="3" fillId="0" borderId="0" xfId="0" applyFont="1"/>
    <xf numFmtId="14" fontId="4" fillId="6" borderId="0" xfId="0" applyNumberFormat="1" applyFont="1" applyFill="1"/>
    <xf numFmtId="0" fontId="4" fillId="6" borderId="0" xfId="0" applyFont="1" applyFill="1"/>
    <xf numFmtId="2" fontId="3" fillId="6" borderId="18" xfId="0" applyNumberFormat="1" applyFont="1" applyFill="1" applyBorder="1" applyAlignment="1">
      <alignment horizontal="right"/>
    </xf>
    <xf numFmtId="2" fontId="3" fillId="6" borderId="22" xfId="0" applyNumberFormat="1" applyFont="1" applyFill="1" applyBorder="1" applyAlignment="1">
      <alignment horizontal="right"/>
    </xf>
    <xf numFmtId="0" fontId="0" fillId="6" borderId="20" xfId="0" applyFill="1" applyBorder="1" applyAlignment="1">
      <alignment horizontal="right"/>
    </xf>
    <xf numFmtId="0" fontId="0" fillId="6" borderId="34" xfId="0" applyFill="1" applyBorder="1" applyAlignment="1">
      <alignment horizontal="right"/>
    </xf>
    <xf numFmtId="0" fontId="7" fillId="4" borderId="0" xfId="0" applyFont="1" applyFill="1" applyAlignment="1">
      <alignment horizontal="right"/>
    </xf>
    <xf numFmtId="14" fontId="7" fillId="4" borderId="0" xfId="0" applyNumberFormat="1" applyFont="1" applyFill="1"/>
    <xf numFmtId="164" fontId="8" fillId="4" borderId="0" xfId="0" applyNumberFormat="1" applyFont="1" applyFill="1"/>
    <xf numFmtId="0" fontId="7" fillId="4" borderId="0" xfId="0" applyFont="1" applyFill="1"/>
    <xf numFmtId="14" fontId="7" fillId="4" borderId="0" xfId="0" applyNumberFormat="1" applyFont="1" applyFill="1" applyAlignment="1">
      <alignment horizontal="center"/>
    </xf>
    <xf numFmtId="2" fontId="3" fillId="4" borderId="22" xfId="0" applyNumberFormat="1" applyFont="1" applyFill="1" applyBorder="1" applyAlignment="1">
      <alignment horizontal="right"/>
    </xf>
    <xf numFmtId="164" fontId="4" fillId="4" borderId="0" xfId="0" applyNumberFormat="1" applyFont="1" applyFill="1"/>
    <xf numFmtId="0" fontId="0" fillId="6" borderId="17" xfId="0" applyFill="1" applyBorder="1" applyAlignment="1">
      <alignment horizontal="right"/>
    </xf>
    <xf numFmtId="2" fontId="0" fillId="6" borderId="17" xfId="0" applyNumberFormat="1" applyFill="1" applyBorder="1" applyAlignment="1">
      <alignment horizontal="right"/>
    </xf>
    <xf numFmtId="2" fontId="3" fillId="6" borderId="17" xfId="0" applyNumberFormat="1" applyFont="1" applyFill="1" applyBorder="1" applyAlignment="1">
      <alignment horizontal="right"/>
    </xf>
    <xf numFmtId="2" fontId="3" fillId="6" borderId="24" xfId="0" applyNumberFormat="1" applyFont="1" applyFill="1" applyBorder="1" applyAlignment="1">
      <alignment horizontal="right"/>
    </xf>
    <xf numFmtId="0" fontId="0" fillId="6" borderId="36" xfId="0" applyFill="1" applyBorder="1"/>
    <xf numFmtId="0" fontId="0" fillId="4" borderId="42" xfId="0" applyFill="1" applyBorder="1" applyAlignment="1">
      <alignment horizontal="right"/>
    </xf>
    <xf numFmtId="14" fontId="0" fillId="4" borderId="17" xfId="0" applyNumberFormat="1" applyFill="1" applyBorder="1"/>
    <xf numFmtId="0" fontId="0" fillId="4" borderId="17" xfId="0" applyFill="1" applyBorder="1"/>
    <xf numFmtId="14" fontId="0" fillId="4" borderId="15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0" fontId="0" fillId="4" borderId="15" xfId="0" applyFill="1" applyBorder="1" applyAlignment="1">
      <alignment horizontal="right"/>
    </xf>
    <xf numFmtId="0" fontId="0" fillId="4" borderId="31" xfId="0" applyFill="1" applyBorder="1" applyAlignment="1">
      <alignment horizontal="right"/>
    </xf>
    <xf numFmtId="2" fontId="0" fillId="4" borderId="15" xfId="0" applyNumberFormat="1" applyFill="1" applyBorder="1" applyAlignment="1">
      <alignment horizontal="right"/>
    </xf>
    <xf numFmtId="14" fontId="0" fillId="4" borderId="32" xfId="0" applyNumberFormat="1" applyFill="1" applyBorder="1" applyAlignment="1">
      <alignment horizontal="right"/>
    </xf>
    <xf numFmtId="2" fontId="3" fillId="4" borderId="31" xfId="0" applyNumberFormat="1" applyFont="1" applyFill="1" applyBorder="1" applyAlignment="1">
      <alignment horizontal="right"/>
    </xf>
    <xf numFmtId="2" fontId="3" fillId="4" borderId="28" xfId="0" applyNumberFormat="1" applyFont="1" applyFill="1" applyBorder="1" applyAlignment="1">
      <alignment horizontal="right"/>
    </xf>
    <xf numFmtId="0" fontId="0" fillId="4" borderId="28" xfId="0" applyFill="1" applyBorder="1" applyAlignment="1">
      <alignment horizontal="right"/>
    </xf>
    <xf numFmtId="0" fontId="0" fillId="4" borderId="27" xfId="0" applyFill="1" applyBorder="1" applyAlignment="1">
      <alignment horizontal="right"/>
    </xf>
    <xf numFmtId="0" fontId="0" fillId="4" borderId="16" xfId="0" applyFill="1" applyBorder="1" applyAlignment="1">
      <alignment horizontal="right"/>
    </xf>
    <xf numFmtId="2" fontId="0" fillId="4" borderId="28" xfId="0" applyNumberFormat="1" applyFill="1" applyBorder="1" applyAlignment="1">
      <alignment horizontal="right"/>
    </xf>
    <xf numFmtId="14" fontId="0" fillId="4" borderId="23" xfId="0" applyNumberFormat="1" applyFill="1" applyBorder="1"/>
    <xf numFmtId="14" fontId="0" fillId="4" borderId="18" xfId="0" applyNumberFormat="1" applyFill="1" applyBorder="1"/>
    <xf numFmtId="14" fontId="0" fillId="4" borderId="24" xfId="0" applyNumberFormat="1" applyFill="1" applyBorder="1"/>
    <xf numFmtId="2" fontId="0" fillId="4" borderId="29" xfId="0" applyNumberFormat="1" applyFill="1" applyBorder="1" applyAlignment="1">
      <alignment horizontal="right"/>
    </xf>
    <xf numFmtId="14" fontId="0" fillId="4" borderId="26" xfId="0" applyNumberFormat="1" applyFill="1" applyBorder="1" applyAlignment="1">
      <alignment horizontal="right"/>
    </xf>
    <xf numFmtId="0" fontId="0" fillId="4" borderId="29" xfId="0" applyFill="1" applyBorder="1"/>
    <xf numFmtId="14" fontId="0" fillId="6" borderId="14" xfId="0" applyNumberFormat="1" applyFill="1" applyBorder="1" applyAlignment="1">
      <alignment horizontal="right"/>
    </xf>
    <xf numFmtId="0" fontId="3" fillId="6" borderId="17" xfId="0" applyFont="1" applyFill="1" applyBorder="1" applyAlignment="1">
      <alignment horizontal="right"/>
    </xf>
    <xf numFmtId="14" fontId="0" fillId="6" borderId="35" xfId="0" applyNumberFormat="1" applyFill="1" applyBorder="1" applyAlignment="1">
      <alignment horizontal="right"/>
    </xf>
    <xf numFmtId="2" fontId="3" fillId="6" borderId="23" xfId="0" applyNumberFormat="1" applyFont="1" applyFill="1" applyBorder="1" applyAlignment="1">
      <alignment horizontal="right"/>
    </xf>
    <xf numFmtId="0" fontId="0" fillId="6" borderId="21" xfId="0" applyFill="1" applyBorder="1" applyAlignment="1">
      <alignment horizontal="right"/>
    </xf>
    <xf numFmtId="2" fontId="3" fillId="6" borderId="29" xfId="0" applyNumberFormat="1" applyFont="1" applyFill="1" applyBorder="1" applyAlignment="1">
      <alignment horizontal="right"/>
    </xf>
    <xf numFmtId="14" fontId="0" fillId="4" borderId="22" xfId="0" applyNumberFormat="1" applyFill="1" applyBorder="1"/>
    <xf numFmtId="0" fontId="0" fillId="6" borderId="24" xfId="0" applyFill="1" applyBorder="1"/>
    <xf numFmtId="0" fontId="0" fillId="6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6" borderId="52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3" fillId="6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0" fontId="0" fillId="3" borderId="19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52" xfId="0" applyFill="1" applyBorder="1" applyAlignment="1">
      <alignment horizontal="right"/>
    </xf>
    <xf numFmtId="0" fontId="3" fillId="4" borderId="53" xfId="0" applyFont="1" applyFill="1" applyBorder="1" applyAlignment="1">
      <alignment horizontal="right"/>
    </xf>
    <xf numFmtId="0" fontId="3" fillId="6" borderId="15" xfId="0" applyFont="1" applyFill="1" applyBorder="1" applyAlignment="1">
      <alignment horizontal="right"/>
    </xf>
    <xf numFmtId="0" fontId="3" fillId="4" borderId="34" xfId="0" applyFont="1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2" fontId="0" fillId="6" borderId="1" xfId="0" applyNumberFormat="1" applyFill="1" applyBorder="1" applyAlignment="1"/>
    <xf numFmtId="0" fontId="0" fillId="0" borderId="1" xfId="0" applyBorder="1" applyAlignment="1"/>
    <xf numFmtId="0" fontId="0" fillId="7" borderId="0" xfId="0" applyFill="1"/>
    <xf numFmtId="0" fontId="0" fillId="0" borderId="0" xfId="0" applyNumberFormat="1"/>
    <xf numFmtId="0" fontId="0" fillId="6" borderId="1" xfId="0" applyFill="1" applyBorder="1" applyAlignment="1"/>
    <xf numFmtId="0" fontId="0" fillId="0" borderId="30" xfId="0" applyBorder="1" applyAlignment="1"/>
    <xf numFmtId="0" fontId="0" fillId="0" borderId="55" xfId="0" applyBorder="1" applyAlignment="1"/>
    <xf numFmtId="0" fontId="0" fillId="6" borderId="1" xfId="0" applyFill="1" applyBorder="1"/>
    <xf numFmtId="0" fontId="3" fillId="6" borderId="1" xfId="0" applyFont="1" applyFill="1" applyBorder="1"/>
    <xf numFmtId="0" fontId="0" fillId="0" borderId="1" xfId="0" applyBorder="1"/>
    <xf numFmtId="0" fontId="0" fillId="6" borderId="57" xfId="0" applyFill="1" applyBorder="1"/>
    <xf numFmtId="0" fontId="0" fillId="6" borderId="58" xfId="0" applyFill="1" applyBorder="1"/>
    <xf numFmtId="0" fontId="0" fillId="6" borderId="59" xfId="0" applyFill="1" applyBorder="1"/>
    <xf numFmtId="0" fontId="0" fillId="6" borderId="60" xfId="0" applyFill="1" applyBorder="1"/>
    <xf numFmtId="0" fontId="0" fillId="6" borderId="61" xfId="0" applyFill="1" applyBorder="1"/>
    <xf numFmtId="0" fontId="0" fillId="6" borderId="62" xfId="0" applyFill="1" applyBorder="1"/>
    <xf numFmtId="0" fontId="0" fillId="0" borderId="63" xfId="0" applyBorder="1"/>
    <xf numFmtId="0" fontId="0" fillId="6" borderId="64" xfId="0" applyFill="1" applyBorder="1"/>
    <xf numFmtId="0" fontId="0" fillId="6" borderId="56" xfId="0" applyFill="1" applyBorder="1"/>
    <xf numFmtId="14" fontId="0" fillId="6" borderId="65" xfId="0" applyNumberFormat="1" applyFill="1" applyBorder="1"/>
    <xf numFmtId="0" fontId="0" fillId="0" borderId="64" xfId="0" applyBorder="1"/>
    <xf numFmtId="0" fontId="0" fillId="0" borderId="67" xfId="0" applyBorder="1"/>
    <xf numFmtId="0" fontId="0" fillId="0" borderId="68" xfId="0" applyBorder="1"/>
    <xf numFmtId="0" fontId="0" fillId="0" borderId="54" xfId="0" applyBorder="1"/>
    <xf numFmtId="14" fontId="0" fillId="6" borderId="30" xfId="0" applyNumberFormat="1" applyFill="1" applyBorder="1"/>
    <xf numFmtId="0" fontId="0" fillId="6" borderId="3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1" xfId="0" applyFill="1" applyBorder="1" applyAlignment="1"/>
    <xf numFmtId="0" fontId="0" fillId="3" borderId="0" xfId="0" applyFill="1"/>
    <xf numFmtId="0" fontId="9" fillId="0" borderId="0" xfId="0" applyFont="1"/>
    <xf numFmtId="14" fontId="9" fillId="0" borderId="0" xfId="0" applyNumberFormat="1" applyFont="1"/>
    <xf numFmtId="164" fontId="10" fillId="4" borderId="0" xfId="0" applyNumberFormat="1" applyFont="1" applyFill="1"/>
    <xf numFmtId="0" fontId="9" fillId="3" borderId="0" xfId="0" applyFont="1" applyFill="1" applyAlignment="1">
      <alignment horizontal="right"/>
    </xf>
    <xf numFmtId="0" fontId="1" fillId="0" borderId="0" xfId="0" applyFont="1"/>
    <xf numFmtId="164" fontId="13" fillId="0" borderId="0" xfId="0" applyNumberFormat="1" applyFont="1"/>
    <xf numFmtId="0" fontId="12" fillId="0" borderId="0" xfId="0" applyFont="1"/>
    <xf numFmtId="0" fontId="11" fillId="0" borderId="0" xfId="0" applyFont="1"/>
    <xf numFmtId="0" fontId="3" fillId="6" borderId="0" xfId="0" applyFont="1" applyFill="1"/>
    <xf numFmtId="0" fontId="0" fillId="0" borderId="0" xfId="0" applyNumberFormat="1" applyFont="1"/>
    <xf numFmtId="0" fontId="0" fillId="0" borderId="0" xfId="0" applyFill="1" applyBorder="1"/>
    <xf numFmtId="14" fontId="0" fillId="6" borderId="23" xfId="0" applyNumberFormat="1" applyFill="1" applyBorder="1" applyAlignment="1">
      <alignment horizontal="right"/>
    </xf>
    <xf numFmtId="0" fontId="14" fillId="6" borderId="18" xfId="0" applyFont="1" applyFill="1" applyBorder="1" applyAlignment="1">
      <alignment horizontal="right"/>
    </xf>
    <xf numFmtId="0" fontId="14" fillId="6" borderId="26" xfId="0" applyFont="1" applyFill="1" applyBorder="1" applyAlignment="1">
      <alignment horizontal="right"/>
    </xf>
    <xf numFmtId="0" fontId="14" fillId="4" borderId="33" xfId="0" applyFont="1" applyFill="1" applyBorder="1" applyAlignment="1">
      <alignment horizontal="right"/>
    </xf>
    <xf numFmtId="0" fontId="14" fillId="4" borderId="0" xfId="0" applyFont="1" applyFill="1" applyAlignment="1">
      <alignment horizontal="right"/>
    </xf>
    <xf numFmtId="0" fontId="14" fillId="6" borderId="0" xfId="0" applyFont="1" applyFill="1" applyAlignment="1">
      <alignment horizontal="right"/>
    </xf>
    <xf numFmtId="0" fontId="14" fillId="4" borderId="25" xfId="0" applyFont="1" applyFill="1" applyBorder="1" applyAlignment="1">
      <alignment horizontal="right"/>
    </xf>
    <xf numFmtId="0" fontId="14" fillId="4" borderId="0" xfId="0" applyFont="1" applyFill="1"/>
    <xf numFmtId="0" fontId="14" fillId="6" borderId="0" xfId="0" applyFont="1" applyFill="1"/>
    <xf numFmtId="0" fontId="14" fillId="0" borderId="0" xfId="0" applyFont="1"/>
    <xf numFmtId="0" fontId="14" fillId="0" borderId="0" xfId="0" applyFont="1" applyAlignment="1">
      <alignment horizontal="right"/>
    </xf>
    <xf numFmtId="0" fontId="14" fillId="6" borderId="23" xfId="0" applyFont="1" applyFill="1" applyBorder="1" applyAlignment="1">
      <alignment horizontal="right"/>
    </xf>
    <xf numFmtId="2" fontId="15" fillId="4" borderId="24" xfId="1" applyNumberFormat="1" applyFont="1" applyFill="1" applyBorder="1" applyAlignment="1">
      <alignment horizontal="right"/>
    </xf>
    <xf numFmtId="0" fontId="14" fillId="4" borderId="18" xfId="0" applyFont="1" applyFill="1" applyBorder="1" applyAlignment="1">
      <alignment horizontal="right"/>
    </xf>
    <xf numFmtId="0" fontId="14" fillId="6" borderId="43" xfId="0" applyFont="1" applyFill="1" applyBorder="1" applyAlignment="1">
      <alignment horizontal="right"/>
    </xf>
    <xf numFmtId="0" fontId="14" fillId="4" borderId="19" xfId="0" applyFont="1" applyFill="1" applyBorder="1" applyAlignment="1">
      <alignment horizontal="right"/>
    </xf>
    <xf numFmtId="0" fontId="14" fillId="4" borderId="38" xfId="0" applyFont="1" applyFill="1" applyBorder="1" applyAlignment="1">
      <alignment horizontal="right"/>
    </xf>
    <xf numFmtId="0" fontId="14" fillId="4" borderId="26" xfId="0" applyFont="1" applyFill="1" applyBorder="1" applyAlignment="1">
      <alignment horizontal="right"/>
    </xf>
    <xf numFmtId="0" fontId="14" fillId="4" borderId="24" xfId="0" applyFont="1" applyFill="1" applyBorder="1" applyAlignment="1">
      <alignment horizontal="right"/>
    </xf>
    <xf numFmtId="0" fontId="14" fillId="6" borderId="50" xfId="0" applyFont="1" applyFill="1" applyBorder="1" applyAlignment="1">
      <alignment horizontal="right"/>
    </xf>
    <xf numFmtId="0" fontId="14" fillId="6" borderId="45" xfId="0" applyFont="1" applyFill="1" applyBorder="1" applyAlignment="1">
      <alignment horizontal="right"/>
    </xf>
    <xf numFmtId="0" fontId="14" fillId="6" borderId="17" xfId="0" applyFont="1" applyFill="1" applyBorder="1" applyAlignment="1">
      <alignment horizontal="right"/>
    </xf>
    <xf numFmtId="0" fontId="14" fillId="6" borderId="22" xfId="0" applyFont="1" applyFill="1" applyBorder="1" applyAlignment="1">
      <alignment horizontal="right"/>
    </xf>
    <xf numFmtId="0" fontId="14" fillId="4" borderId="14" xfId="0" applyFont="1" applyFill="1" applyBorder="1" applyAlignment="1">
      <alignment horizontal="right"/>
    </xf>
    <xf numFmtId="0" fontId="14" fillId="4" borderId="44" xfId="0" applyFont="1" applyFill="1" applyBorder="1" applyAlignment="1">
      <alignment horizontal="right"/>
    </xf>
    <xf numFmtId="0" fontId="14" fillId="0" borderId="25" xfId="0" applyFont="1" applyBorder="1" applyAlignment="1">
      <alignment horizontal="right"/>
    </xf>
    <xf numFmtId="0" fontId="16" fillId="0" borderId="0" xfId="0" applyFont="1"/>
    <xf numFmtId="2" fontId="7" fillId="6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2" fontId="7" fillId="4" borderId="0" xfId="0" applyNumberFormat="1" applyFont="1" applyFill="1" applyAlignment="1">
      <alignment horizontal="right"/>
    </xf>
    <xf numFmtId="0" fontId="7" fillId="4" borderId="33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2" fontId="7" fillId="6" borderId="18" xfId="0" applyNumberFormat="1" applyFont="1" applyFill="1" applyBorder="1" applyAlignment="1">
      <alignment horizontal="right"/>
    </xf>
    <xf numFmtId="0" fontId="7" fillId="6" borderId="29" xfId="0" applyFont="1" applyFill="1" applyBorder="1" applyAlignment="1">
      <alignment horizontal="right"/>
    </xf>
    <xf numFmtId="2" fontId="7" fillId="4" borderId="38" xfId="0" applyNumberFormat="1" applyFont="1" applyFill="1" applyBorder="1" applyAlignment="1">
      <alignment horizontal="right"/>
    </xf>
    <xf numFmtId="0" fontId="7" fillId="4" borderId="26" xfId="0" applyFont="1" applyFill="1" applyBorder="1" applyAlignment="1">
      <alignment horizontal="right"/>
    </xf>
    <xf numFmtId="2" fontId="7" fillId="6" borderId="24" xfId="0" applyNumberFormat="1" applyFont="1" applyFill="1" applyBorder="1" applyAlignment="1">
      <alignment horizontal="right"/>
    </xf>
    <xf numFmtId="0" fontId="7" fillId="6" borderId="23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right"/>
    </xf>
    <xf numFmtId="2" fontId="7" fillId="4" borderId="18" xfId="0" applyNumberFormat="1" applyFont="1" applyFill="1" applyBorder="1" applyAlignment="1">
      <alignment horizontal="right"/>
    </xf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2" fontId="7" fillId="4" borderId="14" xfId="0" applyNumberFormat="1" applyFont="1" applyFill="1" applyBorder="1" applyAlignment="1">
      <alignment horizontal="right"/>
    </xf>
    <xf numFmtId="0" fontId="7" fillId="4" borderId="14" xfId="0" applyFont="1" applyFill="1" applyBorder="1" applyAlignment="1">
      <alignment horizontal="right"/>
    </xf>
    <xf numFmtId="2" fontId="7" fillId="6" borderId="17" xfId="0" applyNumberFormat="1" applyFont="1" applyFill="1" applyBorder="1" applyAlignment="1">
      <alignment horizontal="right"/>
    </xf>
    <xf numFmtId="0" fontId="7" fillId="6" borderId="17" xfId="0" applyFont="1" applyFill="1" applyBorder="1" applyAlignment="1">
      <alignment horizontal="right"/>
    </xf>
    <xf numFmtId="2" fontId="17" fillId="4" borderId="21" xfId="1" applyNumberFormat="1" applyFont="1" applyFill="1" applyBorder="1" applyAlignment="1">
      <alignment horizontal="right"/>
    </xf>
    <xf numFmtId="2" fontId="17" fillId="4" borderId="24" xfId="1" applyNumberFormat="1" applyFont="1" applyFill="1" applyBorder="1" applyAlignment="1">
      <alignment horizontal="right"/>
    </xf>
    <xf numFmtId="2" fontId="17" fillId="4" borderId="23" xfId="1" applyNumberFormat="1" applyFont="1" applyFill="1" applyBorder="1" applyAlignment="1">
      <alignment horizontal="right"/>
    </xf>
    <xf numFmtId="0" fontId="17" fillId="4" borderId="23" xfId="0" applyFont="1" applyFill="1" applyBorder="1" applyAlignment="1">
      <alignment horizontal="right"/>
    </xf>
    <xf numFmtId="0" fontId="7" fillId="6" borderId="18" xfId="0" applyFont="1" applyFill="1" applyBorder="1" applyAlignment="1">
      <alignment horizontal="right"/>
    </xf>
    <xf numFmtId="2" fontId="7" fillId="4" borderId="19" xfId="0" applyNumberFormat="1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2" fontId="7" fillId="6" borderId="29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0" fontId="7" fillId="6" borderId="26" xfId="0" applyFont="1" applyFill="1" applyBorder="1" applyAlignment="1">
      <alignment horizontal="right"/>
    </xf>
    <xf numFmtId="2" fontId="7" fillId="4" borderId="24" xfId="0" applyNumberFormat="1" applyFont="1" applyFill="1" applyBorder="1" applyAlignment="1">
      <alignment horizontal="right"/>
    </xf>
    <xf numFmtId="2" fontId="7" fillId="6" borderId="25" xfId="0" applyNumberFormat="1" applyFont="1" applyFill="1" applyBorder="1" applyAlignment="1">
      <alignment horizontal="right"/>
    </xf>
    <xf numFmtId="2" fontId="7" fillId="4" borderId="25" xfId="0" applyNumberFormat="1" applyFont="1" applyFill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7" fillId="6" borderId="22" xfId="0" applyFont="1" applyFill="1" applyBorder="1" applyAlignment="1">
      <alignment horizontal="right"/>
    </xf>
    <xf numFmtId="0" fontId="7" fillId="6" borderId="24" xfId="0" applyFont="1" applyFill="1" applyBorder="1" applyAlignment="1">
      <alignment horizontal="right"/>
    </xf>
    <xf numFmtId="0" fontId="7" fillId="4" borderId="38" xfId="0" applyFont="1" applyFill="1" applyBorder="1" applyAlignment="1">
      <alignment horizontal="right"/>
    </xf>
    <xf numFmtId="2" fontId="7" fillId="4" borderId="37" xfId="0" applyNumberFormat="1" applyFont="1" applyFill="1" applyBorder="1" applyAlignment="1">
      <alignment horizontal="right"/>
    </xf>
    <xf numFmtId="0" fontId="7" fillId="4" borderId="25" xfId="0" applyFont="1" applyFill="1" applyBorder="1" applyAlignment="1">
      <alignment horizontal="right"/>
    </xf>
    <xf numFmtId="2" fontId="7" fillId="0" borderId="25" xfId="0" applyNumberFormat="1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6" borderId="43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7" fillId="6" borderId="3" xfId="0" applyFont="1" applyFill="1" applyBorder="1" applyAlignment="1">
      <alignment horizontal="right"/>
    </xf>
    <xf numFmtId="2" fontId="7" fillId="4" borderId="46" xfId="0" applyNumberFormat="1" applyFont="1" applyFill="1" applyBorder="1" applyAlignment="1">
      <alignment horizontal="right"/>
    </xf>
    <xf numFmtId="0" fontId="7" fillId="4" borderId="44" xfId="0" applyFont="1" applyFill="1" applyBorder="1" applyAlignment="1">
      <alignment horizontal="right"/>
    </xf>
    <xf numFmtId="0" fontId="7" fillId="4" borderId="52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2" fontId="7" fillId="6" borderId="6" xfId="0" applyNumberFormat="1" applyFont="1" applyFill="1" applyBorder="1" applyAlignment="1">
      <alignment horizontal="right"/>
    </xf>
    <xf numFmtId="0" fontId="7" fillId="6" borderId="45" xfId="0" applyFont="1" applyFill="1" applyBorder="1" applyAlignment="1">
      <alignment horizontal="right"/>
    </xf>
    <xf numFmtId="0" fontId="7" fillId="6" borderId="69" xfId="0" applyFont="1" applyFill="1" applyBorder="1" applyAlignment="1">
      <alignment horizontal="right"/>
    </xf>
    <xf numFmtId="2" fontId="7" fillId="6" borderId="50" xfId="0" applyNumberFormat="1" applyFont="1" applyFill="1" applyBorder="1" applyAlignment="1">
      <alignment horizontal="right"/>
    </xf>
    <xf numFmtId="0" fontId="7" fillId="6" borderId="50" xfId="0" applyFont="1" applyFill="1" applyBorder="1" applyAlignment="1">
      <alignment horizontal="right"/>
    </xf>
    <xf numFmtId="0" fontId="7" fillId="6" borderId="42" xfId="0" applyFont="1" applyFill="1" applyBorder="1" applyAlignment="1">
      <alignment horizontal="right"/>
    </xf>
    <xf numFmtId="2" fontId="7" fillId="4" borderId="0" xfId="0" applyNumberFormat="1" applyFont="1" applyFill="1"/>
    <xf numFmtId="2" fontId="7" fillId="6" borderId="0" xfId="0" applyNumberFormat="1" applyFont="1" applyFill="1"/>
    <xf numFmtId="0" fontId="7" fillId="6" borderId="0" xfId="0" applyFont="1" applyFill="1"/>
    <xf numFmtId="2" fontId="7" fillId="0" borderId="0" xfId="0" applyNumberFormat="1" applyFont="1"/>
    <xf numFmtId="0" fontId="7" fillId="0" borderId="0" xfId="0" applyFont="1"/>
    <xf numFmtId="2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2" fontId="7" fillId="6" borderId="1" xfId="0" applyNumberFormat="1" applyFont="1" applyFill="1" applyBorder="1"/>
    <xf numFmtId="0" fontId="7" fillId="6" borderId="1" xfId="0" applyFont="1" applyFill="1" applyBorder="1"/>
    <xf numFmtId="2" fontId="7" fillId="0" borderId="1" xfId="0" applyNumberFormat="1" applyFont="1" applyBorder="1"/>
    <xf numFmtId="0" fontId="7" fillId="0" borderId="1" xfId="0" applyFont="1" applyBorder="1"/>
    <xf numFmtId="2" fontId="7" fillId="0" borderId="0" xfId="0" applyNumberFormat="1" applyFont="1" applyFill="1"/>
    <xf numFmtId="0" fontId="7" fillId="0" borderId="0" xfId="0" applyFont="1" applyFill="1"/>
    <xf numFmtId="164" fontId="19" fillId="0" borderId="0" xfId="0" applyNumberFormat="1" applyFont="1" applyFill="1" applyAlignment="1" applyProtection="1">
      <alignment horizontal="center"/>
    </xf>
    <xf numFmtId="165" fontId="19" fillId="0" borderId="0" xfId="0" applyNumberFormat="1" applyFont="1" applyFill="1" applyAlignment="1" applyProtection="1">
      <alignment horizontal="center"/>
    </xf>
    <xf numFmtId="164" fontId="19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4" fontId="19" fillId="5" borderId="0" xfId="0" applyNumberFormat="1" applyFont="1" applyFill="1" applyAlignment="1" applyProtection="1">
      <alignment horizontal="center"/>
    </xf>
    <xf numFmtId="165" fontId="19" fillId="5" borderId="0" xfId="0" applyNumberFormat="1" applyFont="1" applyFill="1" applyAlignment="1" applyProtection="1">
      <alignment horizontal="center"/>
    </xf>
    <xf numFmtId="164" fontId="19" fillId="5" borderId="0" xfId="2" applyNumberFormat="1" applyFont="1" applyFill="1" applyAlignment="1">
      <alignment horizontal="center"/>
    </xf>
    <xf numFmtId="2" fontId="19" fillId="5" borderId="0" xfId="2" applyNumberFormat="1" applyFont="1" applyFill="1" applyAlignment="1">
      <alignment horizontal="center"/>
    </xf>
    <xf numFmtId="0" fontId="3" fillId="0" borderId="0" xfId="0" applyFont="1" applyFill="1" applyBorder="1"/>
    <xf numFmtId="164" fontId="19" fillId="7" borderId="0" xfId="2" applyNumberFormat="1" applyFont="1" applyFill="1" applyAlignment="1">
      <alignment horizontal="center"/>
    </xf>
    <xf numFmtId="164" fontId="4" fillId="4" borderId="0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0" fillId="6" borderId="0" xfId="0" applyFill="1" applyBorder="1"/>
    <xf numFmtId="0" fontId="0" fillId="8" borderId="0" xfId="0" applyFill="1"/>
    <xf numFmtId="14" fontId="0" fillId="6" borderId="1" xfId="0" applyNumberFormat="1" applyFill="1" applyBorder="1"/>
    <xf numFmtId="14" fontId="0" fillId="0" borderId="56" xfId="0" applyNumberFormat="1" applyBorder="1"/>
    <xf numFmtId="14" fontId="0" fillId="0" borderId="66" xfId="0" applyNumberFormat="1" applyBorder="1"/>
    <xf numFmtId="0" fontId="3" fillId="0" borderId="0" xfId="0" applyFont="1" applyFill="1"/>
    <xf numFmtId="14" fontId="3" fillId="0" borderId="0" xfId="0" applyNumberFormat="1" applyFont="1" applyFill="1"/>
    <xf numFmtId="0" fontId="3" fillId="0" borderId="1" xfId="0" applyFont="1" applyFill="1" applyBorder="1" applyAlignment="1"/>
    <xf numFmtId="14" fontId="0" fillId="6" borderId="54" xfId="0" applyNumberForma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36"/>
  <sheetViews>
    <sheetView tabSelected="1" zoomScale="164" zoomScaleNormal="164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A1" sqref="BA1:BF1048576"/>
    </sheetView>
  </sheetViews>
  <sheetFormatPr baseColWidth="10" defaultColWidth="14.453125" defaultRowHeight="15" customHeight="1"/>
  <cols>
    <col min="1" max="1" width="14.453125" customWidth="1"/>
    <col min="2" max="2" width="14.1796875" customWidth="1"/>
    <col min="3" max="3" width="18.453125" customWidth="1"/>
    <col min="4" max="7" width="10.7265625" customWidth="1"/>
    <col min="8" max="8" width="21.54296875" customWidth="1"/>
    <col min="9" max="9" width="14.81640625" customWidth="1"/>
    <col min="10" max="10" width="10.7265625" customWidth="1"/>
    <col min="43" max="43" width="14.453125" style="141"/>
    <col min="52" max="52" width="14.453125" style="254"/>
  </cols>
  <sheetData>
    <row r="1" spans="1:52" ht="15" customHeight="1">
      <c r="A1" s="2" t="s">
        <v>188</v>
      </c>
      <c r="B1" s="2" t="s">
        <v>0</v>
      </c>
      <c r="C1" s="3" t="s">
        <v>113</v>
      </c>
      <c r="D1" s="3" t="s">
        <v>322</v>
      </c>
      <c r="E1" s="3" t="s">
        <v>323</v>
      </c>
      <c r="F1" s="3" t="s">
        <v>92</v>
      </c>
      <c r="G1" s="3" t="s">
        <v>95</v>
      </c>
      <c r="H1" s="2" t="s">
        <v>112</v>
      </c>
      <c r="I1" s="2" t="s">
        <v>1</v>
      </c>
      <c r="J1" s="125" t="s">
        <v>4</v>
      </c>
      <c r="K1" s="142" t="s">
        <v>134</v>
      </c>
      <c r="L1" s="4" t="s">
        <v>21</v>
      </c>
      <c r="M1" s="148" t="s">
        <v>135</v>
      </c>
      <c r="N1" s="107" t="s">
        <v>22</v>
      </c>
      <c r="O1" s="142" t="s">
        <v>136</v>
      </c>
      <c r="P1" s="125" t="s">
        <v>10</v>
      </c>
      <c r="Q1" s="142" t="s">
        <v>137</v>
      </c>
      <c r="R1" s="2" t="s">
        <v>93</v>
      </c>
      <c r="S1" s="142" t="s">
        <v>138</v>
      </c>
      <c r="T1" s="142" t="s">
        <v>139</v>
      </c>
      <c r="U1" s="4" t="s">
        <v>19</v>
      </c>
      <c r="V1" s="125" t="s">
        <v>2</v>
      </c>
      <c r="W1" s="142" t="s">
        <v>175</v>
      </c>
      <c r="X1" s="142" t="s">
        <v>176</v>
      </c>
      <c r="Y1" s="148" t="s">
        <v>177</v>
      </c>
      <c r="Z1" s="148" t="s">
        <v>178</v>
      </c>
      <c r="AA1" s="148" t="s">
        <v>206</v>
      </c>
      <c r="AB1" s="148" t="s">
        <v>207</v>
      </c>
      <c r="AC1" s="107" t="s">
        <v>5</v>
      </c>
      <c r="AD1" s="107" t="s">
        <v>9</v>
      </c>
      <c r="AE1" s="4" t="s">
        <v>6</v>
      </c>
      <c r="AF1" s="4" t="s">
        <v>8</v>
      </c>
      <c r="AG1" s="125" t="s">
        <v>7</v>
      </c>
      <c r="AH1" s="4" t="s">
        <v>15</v>
      </c>
      <c r="AI1" s="125" t="s">
        <v>16</v>
      </c>
      <c r="AJ1" s="4" t="s">
        <v>11</v>
      </c>
      <c r="AK1" s="125" t="s">
        <v>12</v>
      </c>
      <c r="AL1" s="125" t="s">
        <v>13</v>
      </c>
      <c r="AM1" s="107" t="s">
        <v>3</v>
      </c>
      <c r="AN1" s="4" t="s">
        <v>14</v>
      </c>
      <c r="AO1" s="4" t="s">
        <v>18</v>
      </c>
      <c r="AP1" s="4" t="s">
        <v>56</v>
      </c>
      <c r="AQ1" s="142" t="s">
        <v>203</v>
      </c>
      <c r="AR1" s="2" t="s">
        <v>204</v>
      </c>
      <c r="AS1" s="2" t="s">
        <v>284</v>
      </c>
      <c r="AT1" s="32" t="s">
        <v>96</v>
      </c>
      <c r="AU1" s="32" t="s">
        <v>228</v>
      </c>
      <c r="AV1" s="32" t="s">
        <v>320</v>
      </c>
      <c r="AW1" s="32" t="s">
        <v>321</v>
      </c>
      <c r="AX1" s="32" t="s">
        <v>229</v>
      </c>
      <c r="AY1" s="242" t="s">
        <v>230</v>
      </c>
      <c r="AZ1" s="252" t="s">
        <v>231</v>
      </c>
    </row>
    <row r="2" spans="1:52" ht="15" customHeight="1">
      <c r="A2" s="15">
        <v>0</v>
      </c>
      <c r="B2" s="190">
        <v>37686</v>
      </c>
      <c r="C2" s="124">
        <f t="shared" ref="C2:C33" si="0">DAYS360(F2,I2)/365</f>
        <v>2.3863013698630136</v>
      </c>
      <c r="D2" s="124">
        <v>4</v>
      </c>
      <c r="E2" s="124">
        <v>2</v>
      </c>
      <c r="F2" s="190">
        <v>42677</v>
      </c>
      <c r="G2" s="191">
        <v>1</v>
      </c>
      <c r="H2" s="48">
        <f t="shared" ref="H2:H33" si="1">DAYS360(B2,I2)/360</f>
        <v>16.077777777777779</v>
      </c>
      <c r="I2" s="47">
        <v>43559</v>
      </c>
      <c r="J2" s="137">
        <v>19.96</v>
      </c>
      <c r="K2" s="128">
        <v>-0.54</v>
      </c>
      <c r="L2" s="13">
        <v>59.4</v>
      </c>
      <c r="M2" s="133">
        <v>-0.19</v>
      </c>
      <c r="N2" s="65">
        <v>172.5</v>
      </c>
      <c r="O2" s="128">
        <v>0.27</v>
      </c>
      <c r="P2" s="128">
        <v>69</v>
      </c>
      <c r="Q2" s="128">
        <v>-0.55000000000000004</v>
      </c>
      <c r="R2" s="13" t="s">
        <v>217</v>
      </c>
      <c r="S2" s="128">
        <v>-0.94</v>
      </c>
      <c r="T2" s="128">
        <v>-0.18</v>
      </c>
      <c r="U2" s="51">
        <v>43167</v>
      </c>
      <c r="V2" s="128">
        <v>7.7</v>
      </c>
      <c r="W2" s="137">
        <v>7.6</v>
      </c>
      <c r="X2" s="137">
        <v>7.4</v>
      </c>
      <c r="Y2" s="192">
        <v>7.4</v>
      </c>
      <c r="Z2" s="192">
        <v>7.1</v>
      </c>
      <c r="AA2" s="193">
        <f t="shared" ref="AA2:AA50" si="2">AVERAGE(V2,W2,X2)</f>
        <v>7.5666666666666673</v>
      </c>
      <c r="AB2" s="193">
        <f t="shared" ref="AB2:AB50" si="3">AVERAGE(V2,W2,X2,Y2,Z2)</f>
        <v>7.44</v>
      </c>
      <c r="AC2" s="120">
        <v>156</v>
      </c>
      <c r="AD2" s="53">
        <v>57</v>
      </c>
      <c r="AE2" s="13">
        <v>44</v>
      </c>
      <c r="AF2" s="13">
        <v>101</v>
      </c>
      <c r="AG2" s="128">
        <v>18.5</v>
      </c>
      <c r="AH2" s="13">
        <v>28.5</v>
      </c>
      <c r="AI2" s="128">
        <v>10.9</v>
      </c>
      <c r="AJ2" s="194">
        <v>0</v>
      </c>
      <c r="AK2" s="128">
        <v>56.28</v>
      </c>
      <c r="AL2" s="128">
        <v>1</v>
      </c>
      <c r="AM2" s="65">
        <v>1</v>
      </c>
      <c r="AN2" s="13">
        <v>0</v>
      </c>
      <c r="AO2" s="13">
        <v>1</v>
      </c>
      <c r="AP2" s="13">
        <v>0</v>
      </c>
      <c r="AQ2" s="321">
        <v>0.18</v>
      </c>
      <c r="AR2" s="322">
        <v>3.14</v>
      </c>
      <c r="AS2" s="322" t="s">
        <v>301</v>
      </c>
      <c r="AT2" s="322" t="s">
        <v>222</v>
      </c>
      <c r="AU2" s="13">
        <v>0</v>
      </c>
      <c r="AV2" s="13">
        <v>1</v>
      </c>
      <c r="AW2" s="13"/>
      <c r="AX2" s="13">
        <v>-1.67</v>
      </c>
      <c r="AY2" s="13">
        <v>14.3</v>
      </c>
      <c r="AZ2" s="253">
        <f>AX2-K2</f>
        <v>-1.1299999999999999</v>
      </c>
    </row>
    <row r="3" spans="1:52" ht="15" customHeight="1">
      <c r="A3" s="9">
        <v>1</v>
      </c>
      <c r="B3" s="8">
        <v>38021</v>
      </c>
      <c r="C3" s="124">
        <f t="shared" si="0"/>
        <v>4.0575342465753428</v>
      </c>
      <c r="D3" s="123">
        <v>5</v>
      </c>
      <c r="E3" s="124">
        <v>2</v>
      </c>
      <c r="F3" s="8">
        <v>41791</v>
      </c>
      <c r="G3" s="9">
        <v>1</v>
      </c>
      <c r="H3" s="48">
        <f t="shared" si="1"/>
        <v>14.438888888888888</v>
      </c>
      <c r="I3" s="8">
        <v>43293</v>
      </c>
      <c r="J3" s="127">
        <v>19.190000000000001</v>
      </c>
      <c r="K3" s="130">
        <v>-0.55000000000000004</v>
      </c>
      <c r="L3" s="10" t="s">
        <v>183</v>
      </c>
      <c r="M3" s="146">
        <v>-0.13</v>
      </c>
      <c r="N3" s="102" t="s">
        <v>184</v>
      </c>
      <c r="O3" s="157">
        <v>0.46</v>
      </c>
      <c r="P3" s="130">
        <v>65</v>
      </c>
      <c r="Q3" s="165">
        <v>-0.36</v>
      </c>
      <c r="R3" s="10" t="s">
        <v>185</v>
      </c>
      <c r="S3" s="130">
        <v>0.51</v>
      </c>
      <c r="T3" s="130">
        <v>-0.14000000000000001</v>
      </c>
      <c r="U3" s="76"/>
      <c r="V3" s="157">
        <v>6.9</v>
      </c>
      <c r="W3" s="130">
        <v>7</v>
      </c>
      <c r="X3" s="127">
        <v>7.2</v>
      </c>
      <c r="Y3" s="176">
        <v>7.5</v>
      </c>
      <c r="Z3" s="156">
        <v>7</v>
      </c>
      <c r="AA3" s="178">
        <f t="shared" si="2"/>
        <v>7.0333333333333341</v>
      </c>
      <c r="AB3" s="178">
        <f t="shared" si="3"/>
        <v>7.12</v>
      </c>
      <c r="AC3" s="7">
        <v>171</v>
      </c>
      <c r="AD3" s="76">
        <v>60</v>
      </c>
      <c r="AE3" s="7">
        <v>67</v>
      </c>
      <c r="AF3" s="7">
        <v>92</v>
      </c>
      <c r="AG3" s="150">
        <v>23.56</v>
      </c>
      <c r="AH3" s="62">
        <v>25</v>
      </c>
      <c r="AI3" s="130">
        <v>14.5</v>
      </c>
      <c r="AJ3" s="58">
        <v>1</v>
      </c>
      <c r="AK3" s="130">
        <v>19</v>
      </c>
      <c r="AL3" s="130">
        <v>0.38</v>
      </c>
      <c r="AM3" s="87">
        <v>1</v>
      </c>
      <c r="AN3" s="100">
        <v>0</v>
      </c>
      <c r="AO3" s="7">
        <v>1</v>
      </c>
      <c r="AP3" s="83">
        <v>0</v>
      </c>
      <c r="AQ3" s="323">
        <v>0.8</v>
      </c>
      <c r="AR3" s="324">
        <v>0.14000000000000001</v>
      </c>
      <c r="AS3" s="325" t="s">
        <v>271</v>
      </c>
      <c r="AT3" s="196" t="s">
        <v>98</v>
      </c>
      <c r="AU3" s="7">
        <v>0</v>
      </c>
      <c r="AV3" s="7">
        <v>1</v>
      </c>
      <c r="AW3" s="7"/>
      <c r="AX3" s="7">
        <v>-1.1100000000000001</v>
      </c>
      <c r="AY3" s="7">
        <v>14.9</v>
      </c>
      <c r="AZ3" s="253">
        <f>AX3-K3</f>
        <v>-0.56000000000000005</v>
      </c>
    </row>
    <row r="4" spans="1:52" ht="15" customHeight="1">
      <c r="A4" s="15">
        <v>0</v>
      </c>
      <c r="B4" s="47">
        <v>36672</v>
      </c>
      <c r="C4" s="124">
        <f t="shared" si="0"/>
        <v>6.9260273972602739</v>
      </c>
      <c r="D4" s="124">
        <v>5</v>
      </c>
      <c r="E4" s="124">
        <v>2</v>
      </c>
      <c r="F4" s="26">
        <v>40896</v>
      </c>
      <c r="G4" s="50">
        <v>1</v>
      </c>
      <c r="H4" s="48">
        <f t="shared" si="1"/>
        <v>18.586111111111112</v>
      </c>
      <c r="I4" s="47">
        <v>43461</v>
      </c>
      <c r="J4" s="128">
        <v>20.2</v>
      </c>
      <c r="K4" s="128">
        <v>-0.16</v>
      </c>
      <c r="L4" s="13" t="s">
        <v>194</v>
      </c>
      <c r="M4" s="133" t="s">
        <v>198</v>
      </c>
      <c r="N4" s="55" t="s">
        <v>195</v>
      </c>
      <c r="O4" s="135" t="s">
        <v>199</v>
      </c>
      <c r="P4" s="161">
        <v>72</v>
      </c>
      <c r="Q4" s="133">
        <v>-0.11</v>
      </c>
      <c r="R4" s="104" t="s">
        <v>196</v>
      </c>
      <c r="S4" s="161">
        <v>0.5</v>
      </c>
      <c r="T4" s="161">
        <v>1.5</v>
      </c>
      <c r="U4" s="105">
        <v>43461</v>
      </c>
      <c r="V4" s="167">
        <v>6.9</v>
      </c>
      <c r="W4" s="128">
        <v>7</v>
      </c>
      <c r="X4" s="128">
        <v>6.5</v>
      </c>
      <c r="Y4" s="133">
        <v>6.7</v>
      </c>
      <c r="Z4" s="133">
        <v>8.1</v>
      </c>
      <c r="AA4" s="178">
        <f t="shared" si="2"/>
        <v>6.8</v>
      </c>
      <c r="AB4" s="178">
        <f t="shared" si="3"/>
        <v>7.0399999999999991</v>
      </c>
      <c r="AC4" s="104">
        <v>151</v>
      </c>
      <c r="AD4" s="59">
        <v>51</v>
      </c>
      <c r="AE4" s="104">
        <v>42</v>
      </c>
      <c r="AF4" s="104">
        <v>99</v>
      </c>
      <c r="AG4" s="179">
        <v>33.67</v>
      </c>
      <c r="AH4" s="59" t="s">
        <v>205</v>
      </c>
      <c r="AI4" s="161">
        <v>1.7</v>
      </c>
      <c r="AJ4" s="55">
        <v>0</v>
      </c>
      <c r="AK4" s="133">
        <v>51</v>
      </c>
      <c r="AL4" s="154">
        <v>0.75</v>
      </c>
      <c r="AM4" s="65">
        <v>1</v>
      </c>
      <c r="AN4" s="13">
        <v>1</v>
      </c>
      <c r="AO4" s="13">
        <v>1</v>
      </c>
      <c r="AP4" s="85">
        <v>0</v>
      </c>
      <c r="AQ4" s="326">
        <v>0.31</v>
      </c>
      <c r="AR4" s="327">
        <v>0.75</v>
      </c>
      <c r="AS4" s="327" t="s">
        <v>317</v>
      </c>
      <c r="AT4" s="327" t="s">
        <v>197</v>
      </c>
      <c r="AU4" s="237">
        <v>0</v>
      </c>
      <c r="AV4" s="237">
        <v>1</v>
      </c>
      <c r="AW4" s="237"/>
      <c r="AX4" s="237">
        <v>-0.17</v>
      </c>
      <c r="AY4" s="237">
        <v>10.9</v>
      </c>
      <c r="AZ4" s="253">
        <f>AX4-K4</f>
        <v>-1.0000000000000009E-2</v>
      </c>
    </row>
    <row r="5" spans="1:52" ht="15" customHeight="1">
      <c r="A5" s="9">
        <v>0</v>
      </c>
      <c r="B5" s="8">
        <v>37491</v>
      </c>
      <c r="C5" s="124">
        <f t="shared" si="0"/>
        <v>2.3506849315068492</v>
      </c>
      <c r="D5" s="123">
        <v>5</v>
      </c>
      <c r="E5" s="124">
        <v>2</v>
      </c>
      <c r="F5" s="8">
        <v>42339</v>
      </c>
      <c r="G5" s="9">
        <v>1</v>
      </c>
      <c r="H5" s="48">
        <f t="shared" si="1"/>
        <v>15.655555555555555</v>
      </c>
      <c r="I5" s="8">
        <v>43209</v>
      </c>
      <c r="J5" s="130">
        <v>27.2</v>
      </c>
      <c r="K5" s="130">
        <v>2.09</v>
      </c>
      <c r="L5" s="7" t="s">
        <v>78</v>
      </c>
      <c r="M5" s="146">
        <v>2.62</v>
      </c>
      <c r="N5" s="56" t="s">
        <v>34</v>
      </c>
      <c r="O5" s="163">
        <v>1.27</v>
      </c>
      <c r="P5" s="143">
        <v>85</v>
      </c>
      <c r="Q5" s="156">
        <v>1.8</v>
      </c>
      <c r="R5" s="10" t="s">
        <v>140</v>
      </c>
      <c r="S5" s="130">
        <v>0.86</v>
      </c>
      <c r="T5" s="130">
        <v>0.26</v>
      </c>
      <c r="U5" s="7"/>
      <c r="V5" s="130">
        <v>8.9</v>
      </c>
      <c r="W5" s="130">
        <v>9</v>
      </c>
      <c r="X5" s="127">
        <v>10.3</v>
      </c>
      <c r="Y5" s="134">
        <v>8.1999999999999993</v>
      </c>
      <c r="Z5" s="134">
        <v>7.3</v>
      </c>
      <c r="AA5" s="201">
        <f t="shared" si="2"/>
        <v>9.4</v>
      </c>
      <c r="AB5" s="201">
        <f t="shared" si="3"/>
        <v>8.7399999999999984</v>
      </c>
      <c r="AC5" s="100">
        <v>167</v>
      </c>
      <c r="AD5" s="63">
        <v>85</v>
      </c>
      <c r="AE5" s="7">
        <v>42</v>
      </c>
      <c r="AF5" s="7">
        <v>108</v>
      </c>
      <c r="AG5" s="130">
        <v>20.56</v>
      </c>
      <c r="AH5" s="76" t="s">
        <v>68</v>
      </c>
      <c r="AI5" s="130">
        <v>1.9</v>
      </c>
      <c r="AJ5" s="56">
        <v>1</v>
      </c>
      <c r="AK5" s="151">
        <v>63</v>
      </c>
      <c r="AL5" s="156">
        <v>0.72</v>
      </c>
      <c r="AM5" s="56">
        <v>1</v>
      </c>
      <c r="AN5" s="118">
        <v>0</v>
      </c>
      <c r="AO5" s="208">
        <v>1</v>
      </c>
      <c r="AP5" s="58">
        <v>0</v>
      </c>
      <c r="AQ5" s="328">
        <v>0.95</v>
      </c>
      <c r="AR5" s="329">
        <v>0.15</v>
      </c>
      <c r="AS5" s="325" t="s">
        <v>303</v>
      </c>
      <c r="AT5" s="196" t="s">
        <v>79</v>
      </c>
      <c r="AU5" s="7">
        <v>2</v>
      </c>
      <c r="AV5" s="7">
        <v>1</v>
      </c>
      <c r="AW5" s="7"/>
      <c r="AX5" s="244"/>
      <c r="AY5" s="244"/>
      <c r="AZ5" s="253"/>
    </row>
    <row r="6" spans="1:52" ht="15" customHeight="1">
      <c r="A6" s="15">
        <v>0</v>
      </c>
      <c r="B6" s="47">
        <v>37826</v>
      </c>
      <c r="C6" s="124">
        <f t="shared" si="0"/>
        <v>2.8876712328767122</v>
      </c>
      <c r="D6" s="124">
        <v>5</v>
      </c>
      <c r="E6" s="124">
        <v>2</v>
      </c>
      <c r="F6" s="47">
        <v>42495</v>
      </c>
      <c r="G6" s="15">
        <v>0</v>
      </c>
      <c r="H6" s="48">
        <f t="shared" si="1"/>
        <v>15.708333333333334</v>
      </c>
      <c r="I6" s="47">
        <v>43564</v>
      </c>
      <c r="J6" s="128">
        <v>26.82</v>
      </c>
      <c r="K6" s="185">
        <v>1.97</v>
      </c>
      <c r="L6" s="13">
        <v>80</v>
      </c>
      <c r="M6" s="179">
        <v>1.97</v>
      </c>
      <c r="N6" s="60">
        <v>172.7</v>
      </c>
      <c r="O6" s="128">
        <v>0.43</v>
      </c>
      <c r="P6" s="128">
        <v>92</v>
      </c>
      <c r="Q6" s="128">
        <v>2.84</v>
      </c>
      <c r="R6" s="69" t="s">
        <v>221</v>
      </c>
      <c r="S6" s="128">
        <v>0.47</v>
      </c>
      <c r="T6" s="185">
        <v>-0.17</v>
      </c>
      <c r="U6" s="117"/>
      <c r="V6" s="128">
        <v>7.4</v>
      </c>
      <c r="W6" s="137">
        <v>7</v>
      </c>
      <c r="X6" s="137">
        <v>7.2</v>
      </c>
      <c r="Y6" s="137">
        <v>7.2</v>
      </c>
      <c r="Z6" s="206">
        <v>6.4</v>
      </c>
      <c r="AA6" s="193">
        <f t="shared" si="2"/>
        <v>7.2</v>
      </c>
      <c r="AB6" s="193">
        <f t="shared" si="3"/>
        <v>7.0400000000000009</v>
      </c>
      <c r="AC6" s="65">
        <v>169</v>
      </c>
      <c r="AD6" s="53">
        <v>83</v>
      </c>
      <c r="AE6" s="65">
        <v>53</v>
      </c>
      <c r="AF6" s="13">
        <v>99</v>
      </c>
      <c r="AG6" s="128">
        <v>17.2</v>
      </c>
      <c r="AH6" s="101">
        <v>3</v>
      </c>
      <c r="AI6" s="128">
        <v>1</v>
      </c>
      <c r="AJ6" s="13">
        <v>0</v>
      </c>
      <c r="AK6" s="154">
        <v>25</v>
      </c>
      <c r="AL6" s="128">
        <v>0.31</v>
      </c>
      <c r="AM6" s="65">
        <v>0</v>
      </c>
      <c r="AN6" s="13">
        <v>0</v>
      </c>
      <c r="AO6" s="13">
        <v>0</v>
      </c>
      <c r="AP6" s="207">
        <v>0</v>
      </c>
      <c r="AQ6" s="330">
        <v>3.26</v>
      </c>
      <c r="AR6" s="331">
        <v>2.5099999999999998</v>
      </c>
      <c r="AS6" s="332" t="s">
        <v>281</v>
      </c>
      <c r="AT6" s="322" t="s">
        <v>220</v>
      </c>
      <c r="AU6" s="13">
        <v>1</v>
      </c>
      <c r="AV6" s="13">
        <v>3</v>
      </c>
      <c r="AW6" s="13"/>
      <c r="AX6" s="13">
        <v>0.49</v>
      </c>
      <c r="AY6" s="13">
        <v>12</v>
      </c>
      <c r="AZ6" s="253">
        <f t="shared" ref="AZ6:AZ11" si="4">AX6-K6</f>
        <v>-1.48</v>
      </c>
    </row>
    <row r="7" spans="1:52" ht="15" customHeight="1">
      <c r="A7" s="9">
        <v>0</v>
      </c>
      <c r="B7" s="8">
        <v>38429</v>
      </c>
      <c r="C7" s="124">
        <f t="shared" si="0"/>
        <v>5.3917808219178083</v>
      </c>
      <c r="D7" s="123">
        <v>2</v>
      </c>
      <c r="E7" s="124">
        <v>2</v>
      </c>
      <c r="F7" s="8">
        <v>41191</v>
      </c>
      <c r="G7" s="9">
        <v>1</v>
      </c>
      <c r="H7" s="48">
        <f t="shared" si="1"/>
        <v>13.025</v>
      </c>
      <c r="I7" s="8">
        <v>43186</v>
      </c>
      <c r="J7" s="130">
        <v>16.399999999999999</v>
      </c>
      <c r="K7" s="130">
        <v>-1.06</v>
      </c>
      <c r="L7" s="7" t="s">
        <v>57</v>
      </c>
      <c r="M7" s="151">
        <v>-0.81</v>
      </c>
      <c r="N7" s="76" t="s">
        <v>58</v>
      </c>
      <c r="O7" s="130">
        <v>-0.52</v>
      </c>
      <c r="P7" s="130">
        <v>59</v>
      </c>
      <c r="Q7" s="130">
        <v>-1.47</v>
      </c>
      <c r="R7" s="102" t="s">
        <v>141</v>
      </c>
      <c r="S7" s="143">
        <v>-1.18</v>
      </c>
      <c r="T7" s="163">
        <v>-0.34</v>
      </c>
      <c r="U7" s="8">
        <v>43186</v>
      </c>
      <c r="V7" s="130">
        <v>7.4</v>
      </c>
      <c r="W7" s="127">
        <v>7.6</v>
      </c>
      <c r="X7" s="127">
        <v>7.8</v>
      </c>
      <c r="Y7" s="127">
        <v>7.2</v>
      </c>
      <c r="Z7" s="156">
        <v>7</v>
      </c>
      <c r="AA7" s="201">
        <f t="shared" si="2"/>
        <v>7.6000000000000005</v>
      </c>
      <c r="AB7" s="201">
        <f t="shared" si="3"/>
        <v>7.4</v>
      </c>
      <c r="AC7" s="56">
        <v>184</v>
      </c>
      <c r="AD7" s="7">
        <v>41</v>
      </c>
      <c r="AE7" s="56">
        <v>64</v>
      </c>
      <c r="AF7" s="7">
        <v>112</v>
      </c>
      <c r="AG7" s="130">
        <v>27.49</v>
      </c>
      <c r="AH7" s="87" t="s">
        <v>39</v>
      </c>
      <c r="AI7" s="180">
        <v>1.8</v>
      </c>
      <c r="AJ7" s="7">
        <v>1</v>
      </c>
      <c r="AK7" s="156">
        <v>28</v>
      </c>
      <c r="AL7" s="130">
        <v>0.8</v>
      </c>
      <c r="AM7" s="87">
        <v>1</v>
      </c>
      <c r="AN7" s="7">
        <v>1</v>
      </c>
      <c r="AO7" s="87">
        <v>1</v>
      </c>
      <c r="AP7" s="9">
        <v>0</v>
      </c>
      <c r="AQ7" s="333">
        <v>0.16</v>
      </c>
      <c r="AR7" s="329">
        <v>0.03</v>
      </c>
      <c r="AS7" s="325" t="s">
        <v>289</v>
      </c>
      <c r="AT7" s="196" t="s">
        <v>66</v>
      </c>
      <c r="AU7" s="7">
        <v>0</v>
      </c>
      <c r="AV7" s="7">
        <v>1</v>
      </c>
      <c r="AW7" s="7"/>
      <c r="AX7" s="7">
        <v>-1.44</v>
      </c>
      <c r="AY7" s="7">
        <v>11.7</v>
      </c>
      <c r="AZ7" s="253">
        <f t="shared" si="4"/>
        <v>-0.37999999999999989</v>
      </c>
    </row>
    <row r="8" spans="1:52" ht="15" customHeight="1">
      <c r="A8">
        <v>1</v>
      </c>
      <c r="B8" s="1">
        <v>39090</v>
      </c>
      <c r="C8" s="124">
        <f t="shared" si="0"/>
        <v>4.2054794520547949</v>
      </c>
      <c r="D8" s="122">
        <v>3</v>
      </c>
      <c r="E8" s="124">
        <v>2</v>
      </c>
      <c r="F8" s="1">
        <v>41646</v>
      </c>
      <c r="G8">
        <v>0</v>
      </c>
      <c r="H8" s="48">
        <f t="shared" si="1"/>
        <v>11.261111111111111</v>
      </c>
      <c r="I8" s="1">
        <v>43202</v>
      </c>
      <c r="J8" s="129">
        <v>18.600000000000001</v>
      </c>
      <c r="K8" s="129">
        <v>-0.06</v>
      </c>
      <c r="L8" s="5" t="s">
        <v>72</v>
      </c>
      <c r="M8" s="152">
        <v>0.27</v>
      </c>
      <c r="N8" s="57" t="s">
        <v>73</v>
      </c>
      <c r="O8" s="129">
        <v>0.24</v>
      </c>
      <c r="P8" s="129">
        <v>64</v>
      </c>
      <c r="Q8" s="129">
        <v>-0.1</v>
      </c>
      <c r="R8" s="103" t="s">
        <v>142</v>
      </c>
      <c r="S8" s="129">
        <v>-2.7</v>
      </c>
      <c r="T8" s="129">
        <v>-1.4</v>
      </c>
      <c r="U8" s="13"/>
      <c r="V8" s="129">
        <v>7.1</v>
      </c>
      <c r="W8" s="126">
        <v>8.1999999999999993</v>
      </c>
      <c r="X8" s="126">
        <v>7.9</v>
      </c>
      <c r="Y8" s="126">
        <v>7.8</v>
      </c>
      <c r="Z8" s="126">
        <v>8.1999999999999993</v>
      </c>
      <c r="AA8" s="178">
        <f t="shared" si="2"/>
        <v>7.7333333333333334</v>
      </c>
      <c r="AB8" s="178">
        <f t="shared" si="3"/>
        <v>7.8400000000000007</v>
      </c>
      <c r="AC8" s="5">
        <v>156</v>
      </c>
      <c r="AD8" s="5">
        <v>47</v>
      </c>
      <c r="AE8" s="5">
        <v>69</v>
      </c>
      <c r="AF8" s="5">
        <v>78</v>
      </c>
      <c r="AG8" s="129">
        <v>23.42</v>
      </c>
      <c r="AH8" s="54" t="s">
        <v>60</v>
      </c>
      <c r="AI8" s="158">
        <v>22.7</v>
      </c>
      <c r="AJ8" s="5">
        <v>0</v>
      </c>
      <c r="AK8" s="129">
        <v>24.58</v>
      </c>
      <c r="AL8" s="129">
        <v>0.61</v>
      </c>
      <c r="AM8" s="54">
        <v>1</v>
      </c>
      <c r="AN8" s="5">
        <v>1</v>
      </c>
      <c r="AO8" s="54">
        <v>1</v>
      </c>
      <c r="AP8" s="5">
        <v>0</v>
      </c>
      <c r="AQ8" s="334">
        <v>4.37</v>
      </c>
      <c r="AR8" s="335">
        <v>3.56</v>
      </c>
      <c r="AS8" s="335" t="s">
        <v>315</v>
      </c>
      <c r="AT8" s="335" t="s">
        <v>71</v>
      </c>
      <c r="AU8" s="5">
        <v>0</v>
      </c>
      <c r="AV8" s="5">
        <v>3</v>
      </c>
      <c r="AW8" s="5"/>
      <c r="AX8" s="5">
        <v>-0.45</v>
      </c>
      <c r="AY8" s="5">
        <v>13.7</v>
      </c>
      <c r="AZ8" s="253">
        <f t="shared" si="4"/>
        <v>-0.39</v>
      </c>
    </row>
    <row r="9" spans="1:52" ht="15" customHeight="1">
      <c r="A9" s="7">
        <v>1</v>
      </c>
      <c r="B9" s="8">
        <v>37349</v>
      </c>
      <c r="C9" s="124">
        <f t="shared" si="0"/>
        <v>5.9972602739726026</v>
      </c>
      <c r="D9" s="123">
        <v>5</v>
      </c>
      <c r="E9" s="124">
        <v>2</v>
      </c>
      <c r="F9" s="8">
        <v>40955</v>
      </c>
      <c r="G9" s="9">
        <v>0</v>
      </c>
      <c r="H9" s="48">
        <f t="shared" si="1"/>
        <v>15.95</v>
      </c>
      <c r="I9" s="8">
        <v>43174</v>
      </c>
      <c r="J9" s="130">
        <v>26.2</v>
      </c>
      <c r="K9" s="130">
        <v>1.76</v>
      </c>
      <c r="L9" s="7">
        <v>76</v>
      </c>
      <c r="M9" s="130">
        <v>3.04</v>
      </c>
      <c r="N9" s="7" t="s">
        <v>65</v>
      </c>
      <c r="O9" s="130">
        <v>1.89</v>
      </c>
      <c r="P9" s="130">
        <v>83</v>
      </c>
      <c r="Q9" s="130">
        <v>3.23</v>
      </c>
      <c r="R9" s="56" t="s">
        <v>143</v>
      </c>
      <c r="S9" s="130">
        <v>-0.02</v>
      </c>
      <c r="T9" s="130">
        <v>1.23</v>
      </c>
      <c r="U9" s="11">
        <v>43174</v>
      </c>
      <c r="V9" s="130">
        <v>10.7</v>
      </c>
      <c r="W9" s="127">
        <v>9.9</v>
      </c>
      <c r="X9" s="127">
        <v>9.1999999999999993</v>
      </c>
      <c r="Y9" s="127">
        <v>8.9</v>
      </c>
      <c r="Z9" s="127">
        <v>9.1</v>
      </c>
      <c r="AA9" s="201">
        <f t="shared" si="2"/>
        <v>9.9333333333333336</v>
      </c>
      <c r="AB9" s="201">
        <f t="shared" si="3"/>
        <v>9.56</v>
      </c>
      <c r="AC9" s="7">
        <v>158</v>
      </c>
      <c r="AD9" s="7">
        <v>79</v>
      </c>
      <c r="AE9" s="7">
        <v>64</v>
      </c>
      <c r="AF9" s="7">
        <v>78</v>
      </c>
      <c r="AG9" s="130">
        <v>14.41</v>
      </c>
      <c r="AH9" s="7" t="s">
        <v>17</v>
      </c>
      <c r="AI9" s="130">
        <v>3.4</v>
      </c>
      <c r="AJ9" s="7">
        <v>1</v>
      </c>
      <c r="AK9" s="130">
        <v>76</v>
      </c>
      <c r="AL9" s="130">
        <v>1</v>
      </c>
      <c r="AM9" s="7"/>
      <c r="AN9" s="7"/>
      <c r="AO9" s="7"/>
      <c r="AP9" s="9">
        <v>0</v>
      </c>
      <c r="AQ9" s="323">
        <v>5.28</v>
      </c>
      <c r="AR9" s="196">
        <v>0.27</v>
      </c>
      <c r="AS9" s="196" t="s">
        <v>273</v>
      </c>
      <c r="AT9" s="196" t="s">
        <v>64</v>
      </c>
      <c r="AU9" s="7">
        <v>1</v>
      </c>
      <c r="AV9" s="7">
        <v>3</v>
      </c>
      <c r="AW9" s="7"/>
      <c r="AX9" s="7">
        <v>2.69</v>
      </c>
      <c r="AY9" s="7">
        <v>14.1</v>
      </c>
      <c r="AZ9" s="253">
        <f t="shared" si="4"/>
        <v>0.92999999999999994</v>
      </c>
    </row>
    <row r="10" spans="1:52" ht="15" customHeight="1">
      <c r="A10" s="5">
        <v>1</v>
      </c>
      <c r="B10" s="1">
        <v>41081</v>
      </c>
      <c r="C10" s="124">
        <f t="shared" si="0"/>
        <v>0.95342465753424654</v>
      </c>
      <c r="D10" s="122">
        <v>1</v>
      </c>
      <c r="E10" s="124">
        <v>2</v>
      </c>
      <c r="F10" s="1">
        <v>43059</v>
      </c>
      <c r="G10">
        <v>1</v>
      </c>
      <c r="H10" s="48">
        <f t="shared" si="1"/>
        <v>6.3805555555555555</v>
      </c>
      <c r="I10" s="1">
        <v>43412</v>
      </c>
      <c r="J10" s="129">
        <v>14.7</v>
      </c>
      <c r="K10" s="129">
        <v>-0.73</v>
      </c>
      <c r="L10" s="5" t="s">
        <v>127</v>
      </c>
      <c r="M10" s="129">
        <v>-0.72</v>
      </c>
      <c r="N10" s="5" t="s">
        <v>128</v>
      </c>
      <c r="O10" s="129">
        <v>-0.57999999999999996</v>
      </c>
      <c r="P10" s="129">
        <v>50</v>
      </c>
      <c r="Q10" s="129">
        <v>-0.88</v>
      </c>
      <c r="R10" s="5" t="s">
        <v>144</v>
      </c>
      <c r="S10" s="129">
        <v>-0.78</v>
      </c>
      <c r="T10" s="129">
        <v>0.55000000000000004</v>
      </c>
      <c r="U10" s="12">
        <v>43412</v>
      </c>
      <c r="V10" s="129">
        <v>7.1</v>
      </c>
      <c r="W10" s="126">
        <v>6.7</v>
      </c>
      <c r="X10" s="129">
        <v>6.6</v>
      </c>
      <c r="Y10" s="129">
        <v>7.6</v>
      </c>
      <c r="Z10" s="129">
        <v>6.8</v>
      </c>
      <c r="AA10" s="178">
        <f t="shared" si="2"/>
        <v>6.8</v>
      </c>
      <c r="AB10" s="178">
        <f t="shared" si="3"/>
        <v>6.9599999999999991</v>
      </c>
      <c r="AC10" s="5">
        <v>181</v>
      </c>
      <c r="AD10" s="5">
        <v>44</v>
      </c>
      <c r="AE10" s="5">
        <v>93</v>
      </c>
      <c r="AF10" s="5">
        <v>79</v>
      </c>
      <c r="AG10" s="129">
        <v>27.6</v>
      </c>
      <c r="AH10" s="5" t="s">
        <v>126</v>
      </c>
      <c r="AI10" s="181">
        <v>40</v>
      </c>
      <c r="AJ10" s="5">
        <v>1</v>
      </c>
      <c r="AK10" s="129">
        <v>15.5</v>
      </c>
      <c r="AL10" s="129">
        <v>0.8</v>
      </c>
      <c r="AM10" s="5">
        <v>0</v>
      </c>
      <c r="AN10" s="5">
        <v>1</v>
      </c>
      <c r="AO10" s="5">
        <v>1</v>
      </c>
      <c r="AP10" s="5">
        <v>0</v>
      </c>
      <c r="AQ10" s="334">
        <v>3.05</v>
      </c>
      <c r="AR10" s="335">
        <v>0.63</v>
      </c>
      <c r="AS10" s="335" t="s">
        <v>313</v>
      </c>
      <c r="AT10" s="335" t="s">
        <v>117</v>
      </c>
      <c r="AU10" s="5">
        <v>0</v>
      </c>
      <c r="AV10" s="5">
        <v>3</v>
      </c>
      <c r="AW10" s="5"/>
      <c r="AX10" s="5">
        <v>-0.42</v>
      </c>
      <c r="AY10" s="5">
        <v>12.3</v>
      </c>
      <c r="AZ10" s="253">
        <f t="shared" si="4"/>
        <v>0.31</v>
      </c>
    </row>
    <row r="11" spans="1:52" ht="15" customHeight="1">
      <c r="A11" s="7">
        <v>0</v>
      </c>
      <c r="B11" s="45">
        <v>39099</v>
      </c>
      <c r="C11" s="124">
        <f t="shared" si="0"/>
        <v>3.0849315068493151</v>
      </c>
      <c r="D11" s="123">
        <v>2</v>
      </c>
      <c r="E11" s="124">
        <v>2</v>
      </c>
      <c r="F11" s="8">
        <v>42290</v>
      </c>
      <c r="G11" s="9">
        <v>0</v>
      </c>
      <c r="H11" s="48">
        <f t="shared" si="1"/>
        <v>11.866666666666667</v>
      </c>
      <c r="I11" s="8">
        <v>43433</v>
      </c>
      <c r="J11" s="127">
        <v>21.38</v>
      </c>
      <c r="K11" s="130">
        <v>0.85</v>
      </c>
      <c r="L11" s="10" t="s">
        <v>180</v>
      </c>
      <c r="M11" s="130">
        <v>2.5099999999999998</v>
      </c>
      <c r="N11" s="7">
        <v>162</v>
      </c>
      <c r="O11" s="130">
        <v>2.61</v>
      </c>
      <c r="P11" s="130">
        <v>63</v>
      </c>
      <c r="Q11" s="130">
        <v>0.8</v>
      </c>
      <c r="R11" s="10" t="s">
        <v>181</v>
      </c>
      <c r="S11" s="130">
        <v>-0.6</v>
      </c>
      <c r="T11" s="130">
        <v>-0.63</v>
      </c>
      <c r="U11" s="11">
        <v>43433</v>
      </c>
      <c r="V11" s="127">
        <v>6.6</v>
      </c>
      <c r="W11" s="127">
        <v>6.6</v>
      </c>
      <c r="X11" s="127">
        <v>7.6</v>
      </c>
      <c r="Y11" s="127">
        <v>6.8</v>
      </c>
      <c r="Z11" s="127">
        <v>7.6</v>
      </c>
      <c r="AA11" s="178">
        <f t="shared" si="2"/>
        <v>6.9333333333333327</v>
      </c>
      <c r="AB11" s="178">
        <f t="shared" si="3"/>
        <v>7.0399999999999991</v>
      </c>
      <c r="AC11" s="7">
        <v>141</v>
      </c>
      <c r="AD11" s="7">
        <v>31</v>
      </c>
      <c r="AE11" s="7">
        <v>71</v>
      </c>
      <c r="AF11" s="7">
        <v>64</v>
      </c>
      <c r="AG11" s="127">
        <v>16.350000000000001</v>
      </c>
      <c r="AH11" s="10" t="s">
        <v>94</v>
      </c>
      <c r="AI11" s="127">
        <v>5.2</v>
      </c>
      <c r="AJ11" s="7">
        <v>1</v>
      </c>
      <c r="AK11" s="130">
        <v>63</v>
      </c>
      <c r="AL11" s="127">
        <v>1.18</v>
      </c>
      <c r="AM11" s="7">
        <v>1</v>
      </c>
      <c r="AN11" s="7">
        <v>0</v>
      </c>
      <c r="AO11" s="7">
        <v>1</v>
      </c>
      <c r="AP11" s="9">
        <v>0</v>
      </c>
      <c r="AQ11" s="323">
        <v>0.71</v>
      </c>
      <c r="AR11" s="196">
        <v>2.84</v>
      </c>
      <c r="AS11" s="196" t="s">
        <v>297</v>
      </c>
      <c r="AT11" s="196" t="s">
        <v>182</v>
      </c>
      <c r="AU11" s="10">
        <v>0</v>
      </c>
      <c r="AV11" s="10">
        <v>1</v>
      </c>
      <c r="AW11" s="10"/>
      <c r="AX11" s="10">
        <v>0.51</v>
      </c>
      <c r="AY11" s="10">
        <v>11.6</v>
      </c>
      <c r="AZ11" s="253">
        <f t="shared" si="4"/>
        <v>-0.33999999999999997</v>
      </c>
    </row>
    <row r="12" spans="1:52" ht="15" customHeight="1">
      <c r="A12" s="5">
        <v>1</v>
      </c>
      <c r="B12" s="1">
        <v>40781</v>
      </c>
      <c r="C12" s="124">
        <f t="shared" si="0"/>
        <v>4.5534246575342463</v>
      </c>
      <c r="D12" s="122">
        <v>1</v>
      </c>
      <c r="E12" s="124">
        <v>2</v>
      </c>
      <c r="F12" s="1">
        <v>41509</v>
      </c>
      <c r="G12">
        <v>1</v>
      </c>
      <c r="H12" s="48">
        <f t="shared" si="1"/>
        <v>6.6083333333333334</v>
      </c>
      <c r="I12" s="1">
        <v>43195</v>
      </c>
      <c r="J12" s="129">
        <v>18.7</v>
      </c>
      <c r="K12" s="129">
        <v>1.32</v>
      </c>
      <c r="L12" s="5" t="s">
        <v>69</v>
      </c>
      <c r="M12" s="129">
        <v>0.88</v>
      </c>
      <c r="N12" s="5">
        <v>117</v>
      </c>
      <c r="O12" s="129">
        <v>-0.17</v>
      </c>
      <c r="P12" s="129">
        <v>62</v>
      </c>
      <c r="Q12" s="129">
        <v>1.0900000000000001</v>
      </c>
      <c r="R12" s="5" t="s">
        <v>145</v>
      </c>
      <c r="S12" s="129">
        <v>0.44</v>
      </c>
      <c r="T12" s="129">
        <v>0.21</v>
      </c>
      <c r="U12" s="1">
        <v>43195</v>
      </c>
      <c r="V12" s="129">
        <v>9.3000000000000007</v>
      </c>
      <c r="W12" s="126">
        <v>9.9</v>
      </c>
      <c r="X12" s="126">
        <v>10.9</v>
      </c>
      <c r="Y12" s="126">
        <v>10.7</v>
      </c>
      <c r="Z12" s="126">
        <v>9.9</v>
      </c>
      <c r="AA12" s="178">
        <f t="shared" si="2"/>
        <v>10.033333333333333</v>
      </c>
      <c r="AB12" s="178">
        <f t="shared" si="3"/>
        <v>10.139999999999999</v>
      </c>
      <c r="AC12" s="5">
        <v>183</v>
      </c>
      <c r="AD12" s="5">
        <v>45</v>
      </c>
      <c r="AE12" s="5">
        <v>54</v>
      </c>
      <c r="AF12" s="5">
        <v>120</v>
      </c>
      <c r="AG12" s="129">
        <v>18.28</v>
      </c>
      <c r="AH12" s="5" t="s">
        <v>17</v>
      </c>
      <c r="AI12" s="129">
        <v>3.8</v>
      </c>
      <c r="AJ12" s="5">
        <v>1</v>
      </c>
      <c r="AK12" s="129">
        <v>28</v>
      </c>
      <c r="AL12" s="129">
        <v>1.0900000000000001</v>
      </c>
      <c r="AM12" s="5">
        <v>1</v>
      </c>
      <c r="AN12" s="5">
        <v>1</v>
      </c>
      <c r="AO12" s="5">
        <v>1</v>
      </c>
      <c r="AP12" s="15">
        <v>0</v>
      </c>
      <c r="AQ12" s="321">
        <v>3.13</v>
      </c>
      <c r="AR12" s="322">
        <v>0.38</v>
      </c>
      <c r="AS12" s="322" t="s">
        <v>308</v>
      </c>
      <c r="AT12" s="335" t="s">
        <v>67</v>
      </c>
      <c r="AU12" s="5">
        <v>0</v>
      </c>
      <c r="AV12" s="5">
        <v>3</v>
      </c>
      <c r="AW12" s="5"/>
      <c r="AX12" s="244"/>
      <c r="AY12" s="244"/>
      <c r="AZ12" s="253"/>
    </row>
    <row r="13" spans="1:52" ht="15" customHeight="1">
      <c r="A13" s="7">
        <v>1</v>
      </c>
      <c r="B13" s="8">
        <v>40603</v>
      </c>
      <c r="C13" s="124">
        <f t="shared" si="0"/>
        <v>2.8739726027397259</v>
      </c>
      <c r="D13" s="123">
        <v>1</v>
      </c>
      <c r="E13" s="124">
        <v>2</v>
      </c>
      <c r="F13" s="8">
        <v>42100</v>
      </c>
      <c r="G13" s="9">
        <v>0</v>
      </c>
      <c r="H13" s="48">
        <f t="shared" si="1"/>
        <v>7.0111111111111111</v>
      </c>
      <c r="I13" s="8">
        <v>43164</v>
      </c>
      <c r="J13" s="127">
        <v>16.7</v>
      </c>
      <c r="K13" s="127">
        <v>0.17</v>
      </c>
      <c r="L13" s="10" t="s">
        <v>28</v>
      </c>
      <c r="M13" s="127">
        <v>1.19</v>
      </c>
      <c r="N13" s="7">
        <v>130</v>
      </c>
      <c r="O13" s="130">
        <v>2</v>
      </c>
      <c r="P13" s="130">
        <v>58</v>
      </c>
      <c r="Q13" s="130">
        <v>0.35</v>
      </c>
      <c r="R13" s="7" t="s">
        <v>146</v>
      </c>
      <c r="S13" s="130">
        <v>-0.14000000000000001</v>
      </c>
      <c r="T13" s="130">
        <v>-1.72</v>
      </c>
      <c r="U13" s="11">
        <v>43167</v>
      </c>
      <c r="V13" s="127">
        <v>7.9</v>
      </c>
      <c r="W13" s="127">
        <v>8</v>
      </c>
      <c r="X13" s="127">
        <v>8.3000000000000007</v>
      </c>
      <c r="Y13" s="127">
        <v>8.4</v>
      </c>
      <c r="Z13" s="127">
        <v>8.1</v>
      </c>
      <c r="AA13" s="201">
        <f t="shared" si="2"/>
        <v>8.0666666666666682</v>
      </c>
      <c r="AB13" s="201">
        <f t="shared" si="3"/>
        <v>8.14</v>
      </c>
      <c r="AC13" s="7">
        <v>126</v>
      </c>
      <c r="AD13" s="7">
        <v>34</v>
      </c>
      <c r="AE13" s="7">
        <v>53</v>
      </c>
      <c r="AF13" s="7">
        <v>66</v>
      </c>
      <c r="AG13" s="130">
        <v>27.27</v>
      </c>
      <c r="AH13" s="10">
        <v>6.6</v>
      </c>
      <c r="AI13" s="127">
        <v>7.2</v>
      </c>
      <c r="AJ13" s="7">
        <v>0</v>
      </c>
      <c r="AK13" s="130">
        <v>17.97</v>
      </c>
      <c r="AL13" s="127">
        <v>0.63</v>
      </c>
      <c r="AM13" s="7">
        <v>1</v>
      </c>
      <c r="AN13" s="7">
        <v>0</v>
      </c>
      <c r="AO13" s="7">
        <v>1</v>
      </c>
      <c r="AP13" s="9">
        <v>0</v>
      </c>
      <c r="AQ13" s="323">
        <v>2.33</v>
      </c>
      <c r="AR13" s="196">
        <v>2.39</v>
      </c>
      <c r="AS13" s="196" t="s">
        <v>309</v>
      </c>
      <c r="AT13" s="196" t="s">
        <v>63</v>
      </c>
      <c r="AU13" s="7">
        <v>0</v>
      </c>
      <c r="AV13" s="7">
        <v>2</v>
      </c>
      <c r="AW13" s="7"/>
      <c r="AX13" s="7">
        <v>3.31</v>
      </c>
      <c r="AY13" s="7">
        <v>9</v>
      </c>
      <c r="AZ13" s="253">
        <f>AX13-K13</f>
        <v>3.14</v>
      </c>
    </row>
    <row r="14" spans="1:52" ht="15" customHeight="1">
      <c r="A14" s="7">
        <v>0</v>
      </c>
      <c r="B14" s="8">
        <v>38908</v>
      </c>
      <c r="C14" s="124">
        <f t="shared" si="0"/>
        <v>0.56712328767123288</v>
      </c>
      <c r="D14" s="123">
        <v>2</v>
      </c>
      <c r="E14" s="124">
        <v>2</v>
      </c>
      <c r="F14" s="8">
        <v>43105</v>
      </c>
      <c r="G14" s="9">
        <v>1</v>
      </c>
      <c r="H14" s="48">
        <f t="shared" si="1"/>
        <v>12.061111111111112</v>
      </c>
      <c r="I14" s="8">
        <v>43314</v>
      </c>
      <c r="J14" s="130">
        <v>14.2</v>
      </c>
      <c r="K14" s="130">
        <v>-1.64</v>
      </c>
      <c r="L14" s="7" t="s">
        <v>110</v>
      </c>
      <c r="M14" s="130">
        <v>-0.93</v>
      </c>
      <c r="N14" s="7" t="s">
        <v>111</v>
      </c>
      <c r="O14" s="130">
        <v>0.54</v>
      </c>
      <c r="P14" s="130">
        <v>55</v>
      </c>
      <c r="Q14" s="130">
        <v>-1.81</v>
      </c>
      <c r="R14" s="7" t="s">
        <v>147</v>
      </c>
      <c r="S14" s="130">
        <v>-0.65</v>
      </c>
      <c r="T14" s="130">
        <v>-0.86</v>
      </c>
      <c r="U14" s="11">
        <v>43454</v>
      </c>
      <c r="V14" s="130">
        <v>7.3</v>
      </c>
      <c r="W14" s="127">
        <v>7.3</v>
      </c>
      <c r="X14" s="127">
        <v>7.1</v>
      </c>
      <c r="Y14" s="130"/>
      <c r="Z14" s="130"/>
      <c r="AA14" s="201">
        <f t="shared" si="2"/>
        <v>7.2333333333333334</v>
      </c>
      <c r="AB14" s="201">
        <f t="shared" si="3"/>
        <v>7.2333333333333334</v>
      </c>
      <c r="AC14" s="7">
        <v>194</v>
      </c>
      <c r="AD14" s="7">
        <v>60</v>
      </c>
      <c r="AE14" s="7">
        <v>70</v>
      </c>
      <c r="AF14" s="7">
        <v>112</v>
      </c>
      <c r="AG14" s="130">
        <v>30.71</v>
      </c>
      <c r="AH14" s="7" t="s">
        <v>24</v>
      </c>
      <c r="AI14" s="130">
        <v>5.2</v>
      </c>
      <c r="AJ14" s="7">
        <v>1</v>
      </c>
      <c r="AK14" s="130">
        <v>11.5</v>
      </c>
      <c r="AL14" s="130">
        <v>0.35</v>
      </c>
      <c r="AM14" s="7"/>
      <c r="AN14" s="7"/>
      <c r="AO14" s="7"/>
      <c r="AP14" s="9">
        <v>0</v>
      </c>
      <c r="AQ14" s="323">
        <v>0.7</v>
      </c>
      <c r="AR14" s="196">
        <v>0.05</v>
      </c>
      <c r="AS14" s="196" t="s">
        <v>293</v>
      </c>
      <c r="AT14" s="196" t="s">
        <v>109</v>
      </c>
      <c r="AU14" s="7">
        <v>0</v>
      </c>
      <c r="AV14" s="7">
        <v>1</v>
      </c>
      <c r="AW14" s="7"/>
      <c r="AX14" s="7">
        <v>-1.62</v>
      </c>
      <c r="AY14" s="7">
        <v>13.3</v>
      </c>
      <c r="AZ14" s="253">
        <f>AX14-K14</f>
        <v>1.9999999999999796E-2</v>
      </c>
    </row>
    <row r="15" spans="1:52" ht="15" customHeight="1">
      <c r="A15" s="5">
        <v>0</v>
      </c>
      <c r="B15" s="1">
        <v>36859</v>
      </c>
      <c r="C15" s="124">
        <f t="shared" si="0"/>
        <v>5.9671232876712326</v>
      </c>
      <c r="D15" s="122">
        <v>5</v>
      </c>
      <c r="E15" s="124">
        <v>2</v>
      </c>
      <c r="F15" s="1">
        <v>41007</v>
      </c>
      <c r="G15">
        <v>0</v>
      </c>
      <c r="H15" s="48">
        <f t="shared" si="1"/>
        <v>17.408333333333335</v>
      </c>
      <c r="I15" s="1">
        <v>43216</v>
      </c>
      <c r="J15" s="129">
        <v>17.899999999999999</v>
      </c>
      <c r="K15" s="129">
        <v>-1.41</v>
      </c>
      <c r="L15" s="5" t="s">
        <v>26</v>
      </c>
      <c r="M15" s="129">
        <v>-0.84</v>
      </c>
      <c r="N15" s="5" t="s">
        <v>27</v>
      </c>
      <c r="O15" s="129">
        <v>0.91</v>
      </c>
      <c r="P15" s="129">
        <v>71</v>
      </c>
      <c r="Q15" s="129">
        <v>-0.26</v>
      </c>
      <c r="R15" s="5" t="s">
        <v>148</v>
      </c>
      <c r="S15" s="129">
        <v>-0.74</v>
      </c>
      <c r="T15" s="129">
        <v>-0.02</v>
      </c>
      <c r="U15" s="14" t="s">
        <v>89</v>
      </c>
      <c r="V15" s="129">
        <v>7.4</v>
      </c>
      <c r="W15" s="126">
        <v>7.6</v>
      </c>
      <c r="X15" s="126">
        <v>8.4</v>
      </c>
      <c r="Y15" s="126">
        <v>7.8</v>
      </c>
      <c r="Z15" s="126">
        <v>7.7</v>
      </c>
      <c r="AA15" s="178">
        <f t="shared" si="2"/>
        <v>7.8</v>
      </c>
      <c r="AB15" s="178">
        <f t="shared" si="3"/>
        <v>7.7799999999999994</v>
      </c>
      <c r="AC15" s="5">
        <v>159</v>
      </c>
      <c r="AD15" s="5">
        <v>75</v>
      </c>
      <c r="AE15" s="5">
        <v>50</v>
      </c>
      <c r="AF15" s="5">
        <v>94</v>
      </c>
      <c r="AG15" s="129">
        <v>19.82</v>
      </c>
      <c r="AH15" s="6" t="s">
        <v>17</v>
      </c>
      <c r="AI15" s="126">
        <v>1.4</v>
      </c>
      <c r="AJ15" s="5">
        <v>1</v>
      </c>
      <c r="AK15" s="129">
        <v>46</v>
      </c>
      <c r="AL15" s="126">
        <v>0.8</v>
      </c>
      <c r="AM15" s="5">
        <v>1</v>
      </c>
      <c r="AN15" s="5">
        <v>1</v>
      </c>
      <c r="AO15" s="5">
        <v>1</v>
      </c>
      <c r="AP15" s="5">
        <v>0</v>
      </c>
      <c r="AQ15" s="334">
        <v>1.66</v>
      </c>
      <c r="AR15" s="335">
        <v>0.74</v>
      </c>
      <c r="AS15" s="335" t="s">
        <v>305</v>
      </c>
      <c r="AT15" s="335" t="s">
        <v>80</v>
      </c>
      <c r="AU15" s="5">
        <v>0</v>
      </c>
      <c r="AV15" s="5">
        <v>2</v>
      </c>
      <c r="AW15" s="5"/>
      <c r="AX15" s="5">
        <v>-1.28</v>
      </c>
      <c r="AY15" s="5">
        <v>14</v>
      </c>
      <c r="AZ15" s="253">
        <f>AX15-K15</f>
        <v>0.12999999999999989</v>
      </c>
    </row>
    <row r="16" spans="1:52" ht="15" customHeight="1">
      <c r="A16" s="7">
        <v>0</v>
      </c>
      <c r="B16" s="8">
        <v>37056</v>
      </c>
      <c r="C16" s="124">
        <f t="shared" si="0"/>
        <v>8.6904109589041099</v>
      </c>
      <c r="D16" s="123">
        <v>5</v>
      </c>
      <c r="E16" s="124">
        <v>2</v>
      </c>
      <c r="F16" s="8">
        <v>39984</v>
      </c>
      <c r="G16" s="7"/>
      <c r="H16" s="48">
        <f t="shared" si="1"/>
        <v>16.827777777777779</v>
      </c>
      <c r="I16" s="8">
        <v>43202</v>
      </c>
      <c r="J16" s="127">
        <v>17.5</v>
      </c>
      <c r="K16" s="127">
        <v>-1.51</v>
      </c>
      <c r="L16" s="10" t="s">
        <v>40</v>
      </c>
      <c r="M16" s="127">
        <v>-1.25</v>
      </c>
      <c r="N16" s="10" t="s">
        <v>41</v>
      </c>
      <c r="O16" s="127">
        <v>0.05</v>
      </c>
      <c r="P16" s="130">
        <v>70</v>
      </c>
      <c r="Q16" s="130">
        <v>-0.41</v>
      </c>
      <c r="R16" s="7" t="s">
        <v>149</v>
      </c>
      <c r="S16" s="130">
        <v>0.22</v>
      </c>
      <c r="T16" s="130">
        <v>1.1599999999999999</v>
      </c>
      <c r="U16" s="7"/>
      <c r="V16" s="127">
        <v>7.2</v>
      </c>
      <c r="W16" s="127">
        <v>7.4</v>
      </c>
      <c r="X16" s="127">
        <v>7.6</v>
      </c>
      <c r="Y16" s="127">
        <v>7.9</v>
      </c>
      <c r="Z16" s="127">
        <v>8.4</v>
      </c>
      <c r="AA16" s="201">
        <f t="shared" si="2"/>
        <v>7.4000000000000012</v>
      </c>
      <c r="AB16" s="201">
        <f t="shared" si="3"/>
        <v>7.7</v>
      </c>
      <c r="AC16" s="7">
        <v>130</v>
      </c>
      <c r="AD16" s="7">
        <v>30</v>
      </c>
      <c r="AE16" s="7">
        <v>44</v>
      </c>
      <c r="AF16" s="7">
        <v>80</v>
      </c>
      <c r="AG16" s="127">
        <v>18.07</v>
      </c>
      <c r="AH16" s="10" t="s">
        <v>38</v>
      </c>
      <c r="AI16" s="127">
        <v>1.9</v>
      </c>
      <c r="AJ16" s="7">
        <v>1</v>
      </c>
      <c r="AK16" s="130">
        <v>58</v>
      </c>
      <c r="AL16" s="127">
        <v>1.3</v>
      </c>
      <c r="AM16" s="7">
        <v>1</v>
      </c>
      <c r="AN16" s="7">
        <v>1</v>
      </c>
      <c r="AO16" s="7">
        <v>1</v>
      </c>
      <c r="AP16" s="9">
        <v>0</v>
      </c>
      <c r="AQ16" s="323">
        <v>5.7</v>
      </c>
      <c r="AR16" s="196">
        <v>0.52</v>
      </c>
      <c r="AS16" s="196" t="s">
        <v>304</v>
      </c>
      <c r="AT16" s="196" t="s">
        <v>77</v>
      </c>
      <c r="AU16" s="7">
        <v>0</v>
      </c>
      <c r="AV16" s="7">
        <v>3</v>
      </c>
      <c r="AW16" s="7"/>
      <c r="AX16" s="244"/>
      <c r="AY16" s="244"/>
      <c r="AZ16" s="253"/>
    </row>
    <row r="17" spans="1:52" ht="15" customHeight="1">
      <c r="A17" s="5">
        <v>0</v>
      </c>
      <c r="B17" s="1">
        <v>37365</v>
      </c>
      <c r="C17" s="124">
        <f t="shared" si="0"/>
        <v>4.2958904109589042</v>
      </c>
      <c r="D17" s="122">
        <v>5</v>
      </c>
      <c r="E17" s="124">
        <v>2</v>
      </c>
      <c r="F17" s="1">
        <v>41655</v>
      </c>
      <c r="G17">
        <v>0</v>
      </c>
      <c r="H17" s="48">
        <f t="shared" si="1"/>
        <v>16.097222222222221</v>
      </c>
      <c r="I17" s="1">
        <v>43244</v>
      </c>
      <c r="J17" s="126">
        <v>23.9</v>
      </c>
      <c r="K17" s="126">
        <v>0.77</v>
      </c>
      <c r="L17" s="6" t="s">
        <v>30</v>
      </c>
      <c r="M17" s="126">
        <v>1.56</v>
      </c>
      <c r="N17" s="6" t="s">
        <v>31</v>
      </c>
      <c r="O17" s="126">
        <v>1.45</v>
      </c>
      <c r="P17" s="129">
        <v>82</v>
      </c>
      <c r="Q17" s="129">
        <v>1.36</v>
      </c>
      <c r="R17" s="5" t="s">
        <v>150</v>
      </c>
      <c r="S17" s="129">
        <v>-0.77</v>
      </c>
      <c r="T17" s="129">
        <v>0.44</v>
      </c>
      <c r="U17" s="12">
        <v>43244</v>
      </c>
      <c r="V17" s="129">
        <v>7</v>
      </c>
      <c r="W17" s="129">
        <v>8</v>
      </c>
      <c r="X17" s="126">
        <v>13.9</v>
      </c>
      <c r="Y17" s="126">
        <v>11.2</v>
      </c>
      <c r="Z17" s="126">
        <v>10.4</v>
      </c>
      <c r="AA17" s="178">
        <f t="shared" si="2"/>
        <v>9.6333333333333329</v>
      </c>
      <c r="AB17" s="178">
        <f t="shared" si="3"/>
        <v>10.099999999999998</v>
      </c>
      <c r="AC17" s="5">
        <v>119</v>
      </c>
      <c r="AD17" s="5">
        <v>63</v>
      </c>
      <c r="AE17" s="5">
        <v>31</v>
      </c>
      <c r="AF17" s="5">
        <v>75</v>
      </c>
      <c r="AG17" s="126">
        <v>18.84</v>
      </c>
      <c r="AH17" s="6" t="s">
        <v>29</v>
      </c>
      <c r="AI17" s="129">
        <v>11</v>
      </c>
      <c r="AJ17" s="13">
        <v>1</v>
      </c>
      <c r="AK17" s="128">
        <v>63</v>
      </c>
      <c r="AL17" s="126">
        <v>0.79</v>
      </c>
      <c r="AM17" s="6">
        <v>1</v>
      </c>
      <c r="AN17" s="5">
        <v>0</v>
      </c>
      <c r="AO17" s="5">
        <v>1</v>
      </c>
      <c r="AP17" s="5">
        <v>0</v>
      </c>
      <c r="AQ17" s="334">
        <v>6.79</v>
      </c>
      <c r="AR17" s="335">
        <v>0.53</v>
      </c>
      <c r="AS17" s="335" t="s">
        <v>300</v>
      </c>
      <c r="AT17" s="335" t="s">
        <v>87</v>
      </c>
      <c r="AU17" s="6">
        <v>0</v>
      </c>
      <c r="AV17" s="6">
        <v>3</v>
      </c>
      <c r="AW17" s="6"/>
      <c r="AX17" s="6">
        <v>0.06</v>
      </c>
      <c r="AY17" s="6">
        <v>14</v>
      </c>
      <c r="AZ17" s="253">
        <f>AX17-K17</f>
        <v>-0.71</v>
      </c>
    </row>
    <row r="18" spans="1:52" ht="15" customHeight="1">
      <c r="A18" s="7">
        <v>0</v>
      </c>
      <c r="B18" s="8">
        <v>36893</v>
      </c>
      <c r="C18" s="124">
        <f t="shared" si="0"/>
        <v>8.706849315068494</v>
      </c>
      <c r="D18" s="123">
        <v>5</v>
      </c>
      <c r="E18" s="124">
        <v>2</v>
      </c>
      <c r="F18" s="8">
        <v>40210</v>
      </c>
      <c r="G18" s="7"/>
      <c r="H18" s="48">
        <f t="shared" si="1"/>
        <v>17.908333333333335</v>
      </c>
      <c r="I18" s="8">
        <v>43433</v>
      </c>
      <c r="J18" s="127">
        <v>19.2</v>
      </c>
      <c r="K18" s="130">
        <v>-1</v>
      </c>
      <c r="L18" s="10" t="s">
        <v>186</v>
      </c>
      <c r="M18" s="130">
        <v>-1.39</v>
      </c>
      <c r="N18" s="7">
        <v>166.4</v>
      </c>
      <c r="O18" s="130">
        <v>-1.51</v>
      </c>
      <c r="P18" s="130">
        <v>67</v>
      </c>
      <c r="Q18" s="130">
        <v>-0.85</v>
      </c>
      <c r="R18" s="10" t="s">
        <v>187</v>
      </c>
      <c r="S18" s="130">
        <v>-0.49</v>
      </c>
      <c r="T18" s="130">
        <v>-0.19</v>
      </c>
      <c r="U18" s="10"/>
      <c r="V18" s="127">
        <v>7.2</v>
      </c>
      <c r="W18" s="127">
        <v>7.8</v>
      </c>
      <c r="X18" s="127">
        <v>8.9</v>
      </c>
      <c r="Y18" s="127">
        <v>9.8000000000000007</v>
      </c>
      <c r="Z18" s="127">
        <v>8.6</v>
      </c>
      <c r="AA18" s="201">
        <f t="shared" si="2"/>
        <v>7.9666666666666659</v>
      </c>
      <c r="AB18" s="201">
        <f t="shared" si="3"/>
        <v>8.4600000000000009</v>
      </c>
      <c r="AC18" s="7">
        <v>125</v>
      </c>
      <c r="AD18" s="7">
        <v>59</v>
      </c>
      <c r="AE18" s="7">
        <v>51</v>
      </c>
      <c r="AF18" s="7">
        <v>62</v>
      </c>
      <c r="AG18" s="127">
        <v>30.88</v>
      </c>
      <c r="AH18" s="10" t="s">
        <v>49</v>
      </c>
      <c r="AI18" s="127">
        <v>3.9</v>
      </c>
      <c r="AJ18" s="7">
        <v>1</v>
      </c>
      <c r="AK18" s="130">
        <v>38</v>
      </c>
      <c r="AL18" s="127">
        <v>0.71</v>
      </c>
      <c r="AM18" s="7">
        <v>1</v>
      </c>
      <c r="AN18" s="7">
        <v>0</v>
      </c>
      <c r="AO18" s="7">
        <v>1</v>
      </c>
      <c r="AP18" s="9">
        <v>0</v>
      </c>
      <c r="AQ18" s="323">
        <v>0.99</v>
      </c>
      <c r="AR18" s="196">
        <v>0.19</v>
      </c>
      <c r="AS18" s="196" t="s">
        <v>302</v>
      </c>
      <c r="AT18" s="196" t="s">
        <v>90</v>
      </c>
      <c r="AU18" s="298">
        <v>0</v>
      </c>
      <c r="AV18" s="298">
        <v>1</v>
      </c>
      <c r="AW18" s="298"/>
      <c r="AX18" s="245"/>
      <c r="AY18" s="245"/>
      <c r="AZ18" s="253"/>
    </row>
    <row r="19" spans="1:52" ht="15" customHeight="1">
      <c r="A19" s="5">
        <v>0</v>
      </c>
      <c r="B19" s="1">
        <v>38509</v>
      </c>
      <c r="C19" s="124">
        <f t="shared" si="0"/>
        <v>14.610958904109589</v>
      </c>
      <c r="D19" s="122">
        <v>5</v>
      </c>
      <c r="E19" s="124">
        <v>2</v>
      </c>
      <c r="F19" s="1">
        <v>37903</v>
      </c>
      <c r="G19">
        <v>0</v>
      </c>
      <c r="H19" s="48">
        <f t="shared" si="1"/>
        <v>13.155555555555555</v>
      </c>
      <c r="I19" s="1">
        <v>43314</v>
      </c>
      <c r="J19" s="129">
        <v>18.399999999999999</v>
      </c>
      <c r="K19" s="129">
        <v>-0.28000000000000003</v>
      </c>
      <c r="L19" s="5" t="s">
        <v>107</v>
      </c>
      <c r="M19" s="129">
        <v>0.89</v>
      </c>
      <c r="N19" s="5" t="s">
        <v>108</v>
      </c>
      <c r="O19" s="129">
        <v>1.58</v>
      </c>
      <c r="P19" s="129">
        <v>72</v>
      </c>
      <c r="Q19" s="129">
        <v>0.31</v>
      </c>
      <c r="R19" s="5" t="s">
        <v>151</v>
      </c>
      <c r="S19" s="129">
        <v>0.56999999999999995</v>
      </c>
      <c r="T19" s="129">
        <v>1.22</v>
      </c>
      <c r="U19" s="5"/>
      <c r="V19" s="129">
        <v>9.9</v>
      </c>
      <c r="W19" s="126">
        <v>11.3</v>
      </c>
      <c r="X19" s="126">
        <v>10.5</v>
      </c>
      <c r="Y19" s="126">
        <v>13.6</v>
      </c>
      <c r="Z19" s="129">
        <v>10</v>
      </c>
      <c r="AA19" s="178">
        <f t="shared" si="2"/>
        <v>10.566666666666668</v>
      </c>
      <c r="AB19" s="178">
        <f t="shared" si="3"/>
        <v>11.06</v>
      </c>
      <c r="AC19" s="5">
        <v>158</v>
      </c>
      <c r="AD19" s="5">
        <v>135</v>
      </c>
      <c r="AE19" s="5">
        <v>54</v>
      </c>
      <c r="AF19" s="5">
        <v>77</v>
      </c>
      <c r="AG19" s="129">
        <v>16.39</v>
      </c>
      <c r="AH19" s="5" t="s">
        <v>105</v>
      </c>
      <c r="AI19" s="129">
        <v>5.4</v>
      </c>
      <c r="AJ19" s="5">
        <v>1</v>
      </c>
      <c r="AK19" s="129">
        <v>48</v>
      </c>
      <c r="AL19" s="129">
        <v>0.92</v>
      </c>
      <c r="AM19" s="5">
        <v>1</v>
      </c>
      <c r="AN19" s="5">
        <v>0</v>
      </c>
      <c r="AO19" s="5">
        <v>1</v>
      </c>
      <c r="AP19" s="15">
        <v>0</v>
      </c>
      <c r="AQ19" s="321">
        <v>0.79</v>
      </c>
      <c r="AR19" s="322">
        <v>0.32</v>
      </c>
      <c r="AS19" s="322" t="s">
        <v>270</v>
      </c>
      <c r="AT19" s="335" t="s">
        <v>104</v>
      </c>
      <c r="AU19" s="5">
        <v>0</v>
      </c>
      <c r="AV19" s="5">
        <v>1</v>
      </c>
      <c r="AW19" s="5"/>
      <c r="AX19" s="5">
        <v>2.16</v>
      </c>
      <c r="AY19" s="5">
        <v>8.9</v>
      </c>
      <c r="AZ19" s="253">
        <f>AX19-K19</f>
        <v>2.4400000000000004</v>
      </c>
    </row>
    <row r="20" spans="1:52" ht="15.75" customHeight="1">
      <c r="A20" s="7">
        <v>0</v>
      </c>
      <c r="B20" s="8">
        <v>37807</v>
      </c>
      <c r="C20" s="124">
        <f t="shared" si="0"/>
        <v>0.73698630136986298</v>
      </c>
      <c r="D20" s="123">
        <v>2</v>
      </c>
      <c r="E20" s="124">
        <v>2</v>
      </c>
      <c r="F20" s="8">
        <v>42914</v>
      </c>
      <c r="G20" s="9">
        <v>0</v>
      </c>
      <c r="H20" s="48">
        <f t="shared" si="1"/>
        <v>14.727777777777778</v>
      </c>
      <c r="I20" s="8">
        <v>43186</v>
      </c>
      <c r="J20" s="130">
        <v>18</v>
      </c>
      <c r="K20" s="130">
        <v>-0.79</v>
      </c>
      <c r="L20" s="7">
        <v>45</v>
      </c>
      <c r="M20" s="130">
        <v>-0.88</v>
      </c>
      <c r="N20" s="7" t="s">
        <v>53</v>
      </c>
      <c r="O20" s="130">
        <v>-0.96</v>
      </c>
      <c r="P20" s="130">
        <v>68</v>
      </c>
      <c r="Q20" s="130">
        <v>-0.7</v>
      </c>
      <c r="R20" s="7" t="s">
        <v>152</v>
      </c>
      <c r="S20" s="130">
        <v>0.05</v>
      </c>
      <c r="T20" s="130">
        <v>0.89</v>
      </c>
      <c r="U20" s="11">
        <v>43186</v>
      </c>
      <c r="V20" s="130">
        <v>7.1</v>
      </c>
      <c r="W20" s="127">
        <v>7.4</v>
      </c>
      <c r="X20" s="127">
        <v>6.9</v>
      </c>
      <c r="Y20" s="130"/>
      <c r="Z20" s="130"/>
      <c r="AA20" s="201">
        <f t="shared" si="2"/>
        <v>7.1333333333333329</v>
      </c>
      <c r="AB20" s="201">
        <f t="shared" si="3"/>
        <v>7.1333333333333329</v>
      </c>
      <c r="AC20" s="7">
        <v>171</v>
      </c>
      <c r="AD20" s="7">
        <v>54</v>
      </c>
      <c r="AE20" s="7">
        <v>50</v>
      </c>
      <c r="AF20" s="7">
        <v>110</v>
      </c>
      <c r="AG20" s="130">
        <v>14.6</v>
      </c>
      <c r="AH20" s="7" t="s">
        <v>52</v>
      </c>
      <c r="AI20" s="130">
        <v>2.7</v>
      </c>
      <c r="AJ20" s="7">
        <v>1</v>
      </c>
      <c r="AK20" s="130">
        <v>23</v>
      </c>
      <c r="AL20" s="130">
        <v>0.5</v>
      </c>
      <c r="AM20" s="7">
        <v>0</v>
      </c>
      <c r="AN20" s="7">
        <v>1</v>
      </c>
      <c r="AO20" s="7">
        <v>1</v>
      </c>
      <c r="AP20" s="9">
        <v>0</v>
      </c>
      <c r="AQ20" s="323">
        <v>0.02</v>
      </c>
      <c r="AR20" s="196">
        <v>0.15</v>
      </c>
      <c r="AS20" s="196" t="s">
        <v>288</v>
      </c>
      <c r="AT20" s="196" t="s">
        <v>227</v>
      </c>
      <c r="AU20" s="7">
        <v>0</v>
      </c>
      <c r="AV20" s="7">
        <v>1</v>
      </c>
      <c r="AW20" s="130">
        <f>V20-X20</f>
        <v>0.19999999999999929</v>
      </c>
      <c r="AX20" s="244"/>
      <c r="AY20" s="244"/>
      <c r="AZ20" s="253"/>
    </row>
    <row r="21" spans="1:52" ht="15.75" customHeight="1">
      <c r="A21" s="5">
        <v>0</v>
      </c>
      <c r="B21" s="1">
        <v>38250</v>
      </c>
      <c r="C21" s="124">
        <f t="shared" si="0"/>
        <v>6.816438356164384</v>
      </c>
      <c r="D21" s="122">
        <v>5</v>
      </c>
      <c r="E21" s="124">
        <v>2</v>
      </c>
      <c r="F21" s="1">
        <v>40867</v>
      </c>
      <c r="H21" s="48">
        <f t="shared" si="1"/>
        <v>14.077777777777778</v>
      </c>
      <c r="I21" s="1">
        <v>43391</v>
      </c>
      <c r="J21" s="129">
        <v>18.399999999999999</v>
      </c>
      <c r="K21" s="129">
        <v>-0.59</v>
      </c>
      <c r="L21" s="5" t="s">
        <v>124</v>
      </c>
      <c r="M21" s="129">
        <v>0.18</v>
      </c>
      <c r="N21" s="5" t="s">
        <v>125</v>
      </c>
      <c r="O21" s="129">
        <v>0.75</v>
      </c>
      <c r="P21" s="129">
        <v>66</v>
      </c>
      <c r="Q21" s="129">
        <v>-0.82</v>
      </c>
      <c r="R21" s="5" t="s">
        <v>153</v>
      </c>
      <c r="S21" s="129">
        <v>0.05</v>
      </c>
      <c r="T21" s="129">
        <v>1.1599999999999999</v>
      </c>
      <c r="U21" s="5"/>
      <c r="V21" s="129">
        <v>8.1999999999999993</v>
      </c>
      <c r="W21" s="126">
        <v>8.1</v>
      </c>
      <c r="X21" s="126">
        <v>10.3</v>
      </c>
      <c r="Y21" s="126">
        <v>8.5</v>
      </c>
      <c r="Z21" s="126">
        <v>11.2</v>
      </c>
      <c r="AA21" s="178">
        <f t="shared" si="2"/>
        <v>8.8666666666666654</v>
      </c>
      <c r="AB21" s="178">
        <f t="shared" si="3"/>
        <v>9.26</v>
      </c>
      <c r="AC21" s="5">
        <v>143</v>
      </c>
      <c r="AD21" s="5">
        <v>53</v>
      </c>
      <c r="AE21" s="5">
        <v>51</v>
      </c>
      <c r="AF21" s="5">
        <v>85</v>
      </c>
      <c r="AG21" s="129">
        <v>34.049999999999997</v>
      </c>
      <c r="AH21" s="5" t="s">
        <v>20</v>
      </c>
      <c r="AI21" s="129">
        <v>3.4</v>
      </c>
      <c r="AJ21" s="5">
        <v>1</v>
      </c>
      <c r="AK21" s="129">
        <v>57</v>
      </c>
      <c r="AL21" s="129">
        <v>1.1000000000000001</v>
      </c>
      <c r="AM21" s="5">
        <v>1</v>
      </c>
      <c r="AN21" s="5">
        <v>1</v>
      </c>
      <c r="AO21" s="5">
        <v>1</v>
      </c>
      <c r="AP21" s="15">
        <v>0</v>
      </c>
      <c r="AQ21" s="321">
        <v>1.41</v>
      </c>
      <c r="AR21" s="322">
        <v>1.52</v>
      </c>
      <c r="AS21" s="322" t="s">
        <v>292</v>
      </c>
      <c r="AT21" s="335" t="s">
        <v>116</v>
      </c>
      <c r="AU21" s="5">
        <v>0</v>
      </c>
      <c r="AV21" s="5">
        <v>2</v>
      </c>
      <c r="AW21" s="130">
        <f t="shared" ref="AW21:AW50" si="5">V21-X21</f>
        <v>-2.1000000000000014</v>
      </c>
      <c r="AX21" s="244"/>
      <c r="AY21" s="244"/>
      <c r="AZ21" s="253"/>
    </row>
    <row r="22" spans="1:52" ht="15.75" customHeight="1">
      <c r="A22" s="39">
        <v>1</v>
      </c>
      <c r="B22" s="40">
        <v>40510</v>
      </c>
      <c r="C22" s="124">
        <f t="shared" si="0"/>
        <v>2.2054794520547945</v>
      </c>
      <c r="D22" s="401">
        <v>1</v>
      </c>
      <c r="E22" s="124">
        <v>2</v>
      </c>
      <c r="F22" s="40">
        <v>42463</v>
      </c>
      <c r="G22" s="41">
        <v>1</v>
      </c>
      <c r="H22" s="48">
        <f t="shared" si="1"/>
        <v>7.583333333333333</v>
      </c>
      <c r="I22" s="40">
        <v>43279</v>
      </c>
      <c r="J22" s="166">
        <v>17.100000000000001</v>
      </c>
      <c r="K22" s="166">
        <v>0.14000000000000001</v>
      </c>
      <c r="L22" s="39" t="s">
        <v>60</v>
      </c>
      <c r="M22" s="166">
        <v>1.28</v>
      </c>
      <c r="N22" s="39" t="s">
        <v>61</v>
      </c>
      <c r="O22" s="166">
        <v>2.12</v>
      </c>
      <c r="P22" s="166">
        <v>56</v>
      </c>
      <c r="Q22" s="166">
        <v>-0.15</v>
      </c>
      <c r="R22" s="39" t="s">
        <v>154</v>
      </c>
      <c r="S22" s="166">
        <v>-0.93</v>
      </c>
      <c r="T22" s="166">
        <v>0.57999999999999996</v>
      </c>
      <c r="U22" s="39"/>
      <c r="V22" s="166">
        <v>8.4</v>
      </c>
      <c r="W22" s="144">
        <v>7.6</v>
      </c>
      <c r="X22" s="144">
        <v>8.6</v>
      </c>
      <c r="Y22" s="144">
        <v>9.1</v>
      </c>
      <c r="Z22" s="144">
        <v>8.6999999999999993</v>
      </c>
      <c r="AA22" s="201">
        <f t="shared" si="2"/>
        <v>8.2000000000000011</v>
      </c>
      <c r="AB22" s="201">
        <f t="shared" si="3"/>
        <v>8.48</v>
      </c>
      <c r="AC22" s="39">
        <v>180</v>
      </c>
      <c r="AD22" s="39">
        <v>49</v>
      </c>
      <c r="AE22" s="39">
        <v>72</v>
      </c>
      <c r="AF22" s="39">
        <v>98</v>
      </c>
      <c r="AG22" s="166">
        <v>19.8</v>
      </c>
      <c r="AH22" s="39" t="s">
        <v>59</v>
      </c>
      <c r="AI22" s="166">
        <v>19.5</v>
      </c>
      <c r="AJ22" s="39">
        <v>1</v>
      </c>
      <c r="AK22" s="166">
        <v>26</v>
      </c>
      <c r="AL22" s="166">
        <v>0.8</v>
      </c>
      <c r="AM22" s="39">
        <v>0</v>
      </c>
      <c r="AN22" s="39">
        <v>0</v>
      </c>
      <c r="AO22" s="39">
        <v>0</v>
      </c>
      <c r="AP22" s="41">
        <v>0</v>
      </c>
      <c r="AQ22" s="336">
        <v>5.77</v>
      </c>
      <c r="AR22" s="337">
        <v>0.8</v>
      </c>
      <c r="AS22" s="337" t="s">
        <v>310</v>
      </c>
      <c r="AT22" s="337" t="s">
        <v>91</v>
      </c>
      <c r="AU22" s="42">
        <v>0</v>
      </c>
      <c r="AV22" s="42">
        <v>3</v>
      </c>
      <c r="AW22" s="130">
        <f t="shared" si="5"/>
        <v>-0.19999999999999929</v>
      </c>
      <c r="AX22" s="42">
        <v>-1.81</v>
      </c>
      <c r="AY22" s="248">
        <v>15.3</v>
      </c>
      <c r="AZ22" s="253">
        <f>AX22-K22</f>
        <v>-1.9500000000000002</v>
      </c>
    </row>
    <row r="23" spans="1:52" ht="15.75" customHeight="1">
      <c r="A23" s="35">
        <v>0</v>
      </c>
      <c r="B23" s="36">
        <v>39111</v>
      </c>
      <c r="C23" s="124">
        <f t="shared" si="0"/>
        <v>3.7753424657534245</v>
      </c>
      <c r="D23" s="402">
        <v>2</v>
      </c>
      <c r="E23" s="124">
        <v>2</v>
      </c>
      <c r="F23" s="36">
        <v>41844</v>
      </c>
      <c r="G23" s="37">
        <v>1</v>
      </c>
      <c r="H23" s="48">
        <f t="shared" si="1"/>
        <v>11.313888888888888</v>
      </c>
      <c r="I23" s="229">
        <v>43242</v>
      </c>
      <c r="J23" s="205">
        <v>16.899999999999999</v>
      </c>
      <c r="K23" s="168">
        <v>-0.3</v>
      </c>
      <c r="L23" s="35">
        <v>42</v>
      </c>
      <c r="M23" s="204">
        <v>0.87</v>
      </c>
      <c r="N23" s="38" t="s">
        <v>33</v>
      </c>
      <c r="O23" s="168">
        <v>1.81</v>
      </c>
      <c r="P23" s="204">
        <v>67</v>
      </c>
      <c r="Q23" s="131">
        <v>-0.06</v>
      </c>
      <c r="R23" s="35" t="s">
        <v>155</v>
      </c>
      <c r="S23" s="131">
        <v>-1.02</v>
      </c>
      <c r="T23" s="131">
        <v>-0.01</v>
      </c>
      <c r="U23" s="203"/>
      <c r="V23" s="205">
        <v>6.5</v>
      </c>
      <c r="W23" s="168">
        <v>6.5</v>
      </c>
      <c r="X23" s="168">
        <v>7.3</v>
      </c>
      <c r="Y23" s="168">
        <v>8</v>
      </c>
      <c r="Z23" s="168">
        <v>6.8</v>
      </c>
      <c r="AA23" s="193">
        <f t="shared" si="2"/>
        <v>6.7666666666666666</v>
      </c>
      <c r="AB23" s="193">
        <f t="shared" si="3"/>
        <v>7.0200000000000005</v>
      </c>
      <c r="AC23" s="35">
        <v>171</v>
      </c>
      <c r="AD23" s="35">
        <v>65</v>
      </c>
      <c r="AE23" s="35">
        <v>73</v>
      </c>
      <c r="AF23" s="35">
        <v>85</v>
      </c>
      <c r="AG23" s="205">
        <v>20.260000000000002</v>
      </c>
      <c r="AH23" s="38" t="s">
        <v>32</v>
      </c>
      <c r="AI23" s="168">
        <v>8.6</v>
      </c>
      <c r="AJ23" s="35">
        <v>0</v>
      </c>
      <c r="AK23" s="168">
        <v>33.299999999999997</v>
      </c>
      <c r="AL23" s="168">
        <v>0.84</v>
      </c>
      <c r="AM23" s="35">
        <v>1</v>
      </c>
      <c r="AN23" s="35">
        <v>0</v>
      </c>
      <c r="AO23" s="35">
        <v>1</v>
      </c>
      <c r="AP23" s="35">
        <v>0</v>
      </c>
      <c r="AQ23" s="338">
        <v>2.36</v>
      </c>
      <c r="AR23" s="339">
        <v>0.11</v>
      </c>
      <c r="AS23" s="339" t="s">
        <v>299</v>
      </c>
      <c r="AT23" s="339" t="s">
        <v>86</v>
      </c>
      <c r="AU23" s="230">
        <v>0</v>
      </c>
      <c r="AV23" s="230">
        <v>2</v>
      </c>
      <c r="AW23" s="130">
        <f t="shared" si="5"/>
        <v>-0.79999999999999982</v>
      </c>
      <c r="AX23" s="230">
        <v>-1.1000000000000001</v>
      </c>
      <c r="AY23" s="249">
        <v>11.1</v>
      </c>
      <c r="AZ23" s="253">
        <f>AX23-K23</f>
        <v>-0.8</v>
      </c>
    </row>
    <row r="24" spans="1:52" ht="15.75" customHeight="1">
      <c r="A24" s="52">
        <v>0</v>
      </c>
      <c r="B24" s="209">
        <v>40107</v>
      </c>
      <c r="C24" s="124">
        <f t="shared" si="0"/>
        <v>3.2164383561643834</v>
      </c>
      <c r="D24" s="401">
        <v>1</v>
      </c>
      <c r="E24" s="124">
        <v>2</v>
      </c>
      <c r="F24" s="209">
        <v>42381</v>
      </c>
      <c r="G24" s="210">
        <v>0</v>
      </c>
      <c r="H24" s="48">
        <f t="shared" si="1"/>
        <v>9.4861111111111107</v>
      </c>
      <c r="I24" s="211">
        <v>43571</v>
      </c>
      <c r="J24" s="146">
        <v>18.57</v>
      </c>
      <c r="K24" s="212">
        <v>0.28999999999999998</v>
      </c>
      <c r="L24" s="213">
        <v>32.6</v>
      </c>
      <c r="M24" s="165">
        <v>0.47</v>
      </c>
      <c r="N24" s="214">
        <v>132.5</v>
      </c>
      <c r="O24" s="215">
        <v>-0.31</v>
      </c>
      <c r="P24" s="146">
        <v>66</v>
      </c>
      <c r="Q24" s="212">
        <v>0.41</v>
      </c>
      <c r="R24" s="52" t="s">
        <v>218</v>
      </c>
      <c r="S24" s="153">
        <v>-0.42</v>
      </c>
      <c r="T24" s="215">
        <v>0.93</v>
      </c>
      <c r="U24" s="216"/>
      <c r="V24" s="146">
        <v>7.3</v>
      </c>
      <c r="W24" s="217">
        <v>7.4</v>
      </c>
      <c r="X24" s="218">
        <v>7.3</v>
      </c>
      <c r="Y24" s="132">
        <v>8</v>
      </c>
      <c r="Z24" s="132">
        <v>7.3</v>
      </c>
      <c r="AA24" s="201">
        <f t="shared" si="2"/>
        <v>7.333333333333333</v>
      </c>
      <c r="AB24" s="201">
        <f t="shared" si="3"/>
        <v>7.4599999999999991</v>
      </c>
      <c r="AC24" s="52">
        <v>135</v>
      </c>
      <c r="AD24" s="219">
        <v>49</v>
      </c>
      <c r="AE24" s="219">
        <v>71</v>
      </c>
      <c r="AF24" s="220">
        <v>54</v>
      </c>
      <c r="AG24" s="146">
        <v>23.2</v>
      </c>
      <c r="AH24" s="221"/>
      <c r="AI24" s="153">
        <v>3</v>
      </c>
      <c r="AJ24" s="219">
        <v>0</v>
      </c>
      <c r="AK24" s="222">
        <v>22</v>
      </c>
      <c r="AL24" s="222">
        <v>0.72</v>
      </c>
      <c r="AM24" s="219">
        <v>1</v>
      </c>
      <c r="AN24" s="219">
        <v>0</v>
      </c>
      <c r="AO24" s="219">
        <v>1</v>
      </c>
      <c r="AP24" s="220">
        <v>0</v>
      </c>
      <c r="AQ24" s="340">
        <v>0.85</v>
      </c>
      <c r="AR24" s="341">
        <v>0.1</v>
      </c>
      <c r="AS24" s="342" t="s">
        <v>282</v>
      </c>
      <c r="AT24" s="343" t="s">
        <v>219</v>
      </c>
      <c r="AU24" s="238">
        <v>0</v>
      </c>
      <c r="AV24" s="238">
        <v>1</v>
      </c>
      <c r="AW24" s="130">
        <f t="shared" si="5"/>
        <v>0</v>
      </c>
      <c r="AX24" s="238">
        <v>0.09</v>
      </c>
      <c r="AY24" s="238">
        <v>11.3</v>
      </c>
      <c r="AZ24" s="253">
        <f>AX24-K24</f>
        <v>-0.19999999999999998</v>
      </c>
    </row>
    <row r="25" spans="1:52" ht="15.75" customHeight="1">
      <c r="A25" s="53">
        <v>0</v>
      </c>
      <c r="B25" s="294">
        <v>36426</v>
      </c>
      <c r="C25" s="124">
        <f t="shared" si="0"/>
        <v>4.1808219178082195</v>
      </c>
      <c r="D25" s="402">
        <v>5</v>
      </c>
      <c r="E25" s="124">
        <v>2</v>
      </c>
      <c r="F25" s="106">
        <v>41684</v>
      </c>
      <c r="G25" s="59">
        <v>0</v>
      </c>
      <c r="H25" s="48">
        <f t="shared" si="1"/>
        <v>18.630555555555556</v>
      </c>
      <c r="I25" s="231">
        <v>43230</v>
      </c>
      <c r="J25" s="184">
        <v>19.14</v>
      </c>
      <c r="K25" s="232">
        <v>-1.05</v>
      </c>
      <c r="L25" s="65">
        <v>61</v>
      </c>
      <c r="M25" s="133">
        <v>-0.61</v>
      </c>
      <c r="N25" s="49" t="s">
        <v>34</v>
      </c>
      <c r="O25" s="192">
        <v>0.48</v>
      </c>
      <c r="P25" s="155">
        <v>72</v>
      </c>
      <c r="Q25" s="169">
        <v>-0.11</v>
      </c>
      <c r="R25" s="233" t="s">
        <v>156</v>
      </c>
      <c r="S25" s="133">
        <v>-0.36</v>
      </c>
      <c r="T25" s="133">
        <v>0.37</v>
      </c>
      <c r="U25" s="59"/>
      <c r="V25" s="184">
        <v>12.2</v>
      </c>
      <c r="W25" s="234">
        <v>14</v>
      </c>
      <c r="X25" s="174">
        <v>10.6</v>
      </c>
      <c r="Y25" s="206">
        <v>10</v>
      </c>
      <c r="Z25" s="234">
        <v>10.3</v>
      </c>
      <c r="AA25" s="193">
        <f t="shared" si="2"/>
        <v>12.266666666666666</v>
      </c>
      <c r="AB25" s="193">
        <f t="shared" si="3"/>
        <v>11.419999999999998</v>
      </c>
      <c r="AC25" s="55">
        <v>170</v>
      </c>
      <c r="AD25" s="59">
        <v>53</v>
      </c>
      <c r="AE25" s="59">
        <v>53</v>
      </c>
      <c r="AF25" s="59">
        <v>106</v>
      </c>
      <c r="AG25" s="155">
        <v>15.95</v>
      </c>
      <c r="AH25" s="59">
        <v>9.4</v>
      </c>
      <c r="AI25" s="206">
        <v>2.7</v>
      </c>
      <c r="AJ25" s="195">
        <v>1</v>
      </c>
      <c r="AK25" s="133">
        <v>88</v>
      </c>
      <c r="AL25" s="192">
        <v>1.4</v>
      </c>
      <c r="AM25" s="59">
        <v>1</v>
      </c>
      <c r="AN25" s="59">
        <v>0</v>
      </c>
      <c r="AO25" s="55">
        <v>1</v>
      </c>
      <c r="AP25" s="64">
        <v>0</v>
      </c>
      <c r="AQ25" s="326">
        <v>0.67</v>
      </c>
      <c r="AR25" s="344">
        <v>1.6</v>
      </c>
      <c r="AS25" s="344" t="s">
        <v>291</v>
      </c>
      <c r="AT25" s="344" t="s">
        <v>84</v>
      </c>
      <c r="AU25" s="53">
        <v>0</v>
      </c>
      <c r="AV25" s="53">
        <v>1</v>
      </c>
      <c r="AW25" s="130">
        <f t="shared" si="5"/>
        <v>1.5999999999999996</v>
      </c>
      <c r="AX25" s="53">
        <v>-1.48</v>
      </c>
      <c r="AY25" s="120">
        <v>9.1</v>
      </c>
      <c r="AZ25" s="253">
        <f>AX25-K25</f>
        <v>-0.42999999999999994</v>
      </c>
    </row>
    <row r="26" spans="1:52" ht="15.75" customHeight="1">
      <c r="A26" s="74">
        <v>1</v>
      </c>
      <c r="B26" s="223">
        <v>37296</v>
      </c>
      <c r="C26" s="124">
        <f t="shared" si="0"/>
        <v>4.6739726027397257</v>
      </c>
      <c r="D26" s="401">
        <v>5</v>
      </c>
      <c r="E26" s="124">
        <v>2</v>
      </c>
      <c r="F26" s="224">
        <v>41820</v>
      </c>
      <c r="G26" s="86">
        <v>1</v>
      </c>
      <c r="H26" s="48">
        <f t="shared" si="1"/>
        <v>17.130555555555556</v>
      </c>
      <c r="I26" s="225">
        <v>43550</v>
      </c>
      <c r="J26" s="226">
        <v>25.3</v>
      </c>
      <c r="K26" s="146">
        <v>1.05</v>
      </c>
      <c r="L26" s="58">
        <v>65.599999999999994</v>
      </c>
      <c r="M26" s="156">
        <v>1.86</v>
      </c>
      <c r="N26" s="75">
        <v>160.80000000000001</v>
      </c>
      <c r="O26" s="156">
        <v>0</v>
      </c>
      <c r="P26" s="151">
        <v>77</v>
      </c>
      <c r="Q26" s="226">
        <v>2.0299999999999998</v>
      </c>
      <c r="R26" s="75" t="s">
        <v>169</v>
      </c>
      <c r="S26" s="163">
        <v>0.21</v>
      </c>
      <c r="T26" s="156">
        <v>0.34</v>
      </c>
      <c r="U26" s="227">
        <v>43209</v>
      </c>
      <c r="V26" s="156">
        <v>6.5</v>
      </c>
      <c r="W26" s="157">
        <v>6</v>
      </c>
      <c r="X26" s="173">
        <v>6.3</v>
      </c>
      <c r="Y26" s="159">
        <v>6.3</v>
      </c>
      <c r="Z26" s="173">
        <v>7</v>
      </c>
      <c r="AA26" s="201">
        <f t="shared" si="2"/>
        <v>6.2666666666666666</v>
      </c>
      <c r="AB26" s="201">
        <f t="shared" si="3"/>
        <v>6.42</v>
      </c>
      <c r="AC26" s="87">
        <v>120</v>
      </c>
      <c r="AD26" s="63">
        <v>45</v>
      </c>
      <c r="AE26" s="63">
        <v>59</v>
      </c>
      <c r="AF26" s="58">
        <v>52</v>
      </c>
      <c r="AG26" s="156">
        <v>13.9</v>
      </c>
      <c r="AH26" s="63">
        <v>28.4</v>
      </c>
      <c r="AI26" s="146">
        <v>11.9</v>
      </c>
      <c r="AJ26" s="118">
        <v>0</v>
      </c>
      <c r="AK26" s="146">
        <v>61.5</v>
      </c>
      <c r="AL26" s="156">
        <v>0.7</v>
      </c>
      <c r="AM26" s="62"/>
      <c r="AN26" s="118"/>
      <c r="AO26" s="58"/>
      <c r="AP26" s="228">
        <v>0</v>
      </c>
      <c r="AQ26" s="345">
        <v>2.74</v>
      </c>
      <c r="AR26" s="346">
        <v>0.28000000000000003</v>
      </c>
      <c r="AS26" s="346" t="s">
        <v>272</v>
      </c>
      <c r="AT26" s="346" t="s">
        <v>223</v>
      </c>
      <c r="AU26" s="67">
        <v>0</v>
      </c>
      <c r="AV26" s="67">
        <v>2</v>
      </c>
      <c r="AW26" s="130">
        <f t="shared" si="5"/>
        <v>0.20000000000000018</v>
      </c>
      <c r="AX26" s="67">
        <v>-1.35</v>
      </c>
      <c r="AY26" s="250">
        <v>11.4</v>
      </c>
      <c r="AZ26" s="253">
        <f>AX26-K26</f>
        <v>-2.4000000000000004</v>
      </c>
    </row>
    <row r="27" spans="1:52" ht="15.75" customHeight="1">
      <c r="A27" s="61">
        <v>0</v>
      </c>
      <c r="B27" s="77">
        <v>37528</v>
      </c>
      <c r="C27" s="124">
        <f t="shared" si="0"/>
        <v>5.8739726027397259</v>
      </c>
      <c r="D27" s="403">
        <v>5</v>
      </c>
      <c r="E27" s="124">
        <v>2</v>
      </c>
      <c r="F27" s="80">
        <v>41181</v>
      </c>
      <c r="G27" s="78">
        <v>0</v>
      </c>
      <c r="H27" s="48">
        <f t="shared" si="1"/>
        <v>15.955555555555556</v>
      </c>
      <c r="I27" s="99">
        <v>43356</v>
      </c>
      <c r="J27" s="136">
        <v>23.3</v>
      </c>
      <c r="K27" s="145">
        <v>0.64</v>
      </c>
      <c r="L27" s="73" t="s">
        <v>122</v>
      </c>
      <c r="M27" s="149">
        <v>0.9</v>
      </c>
      <c r="N27" s="61" t="s">
        <v>123</v>
      </c>
      <c r="O27" s="149">
        <v>0.45</v>
      </c>
      <c r="P27" s="136">
        <v>74.5</v>
      </c>
      <c r="Q27" s="136">
        <v>0.26</v>
      </c>
      <c r="R27" s="73" t="s">
        <v>170</v>
      </c>
      <c r="S27" s="136">
        <v>-0.24</v>
      </c>
      <c r="T27" s="160">
        <v>-0.38</v>
      </c>
      <c r="U27" s="71"/>
      <c r="V27" s="160">
        <v>9.3000000000000007</v>
      </c>
      <c r="W27" s="170">
        <v>13.4</v>
      </c>
      <c r="X27" s="175">
        <v>10.4</v>
      </c>
      <c r="Y27" s="149">
        <v>11</v>
      </c>
      <c r="Z27" s="175">
        <v>10.8</v>
      </c>
      <c r="AA27" s="178">
        <f t="shared" si="2"/>
        <v>11.033333333333333</v>
      </c>
      <c r="AB27" s="178">
        <f t="shared" si="3"/>
        <v>10.98</v>
      </c>
      <c r="AC27" s="61">
        <v>165</v>
      </c>
      <c r="AD27" s="57">
        <v>86</v>
      </c>
      <c r="AE27" s="57">
        <v>63</v>
      </c>
      <c r="AF27" s="54">
        <v>85</v>
      </c>
      <c r="AG27" s="152">
        <v>41.08</v>
      </c>
      <c r="AH27" s="82"/>
      <c r="AI27" s="182"/>
      <c r="AJ27" s="110">
        <v>1</v>
      </c>
      <c r="AK27" s="149">
        <v>75</v>
      </c>
      <c r="AL27" s="185">
        <v>1.08</v>
      </c>
      <c r="AM27" s="55">
        <v>1</v>
      </c>
      <c r="AN27" s="117">
        <v>1</v>
      </c>
      <c r="AO27" s="55">
        <v>1</v>
      </c>
      <c r="AP27" s="59">
        <v>0</v>
      </c>
      <c r="AQ27" s="347">
        <v>2.81</v>
      </c>
      <c r="AR27" s="344">
        <v>0.22</v>
      </c>
      <c r="AS27" s="344" t="s">
        <v>306</v>
      </c>
      <c r="AT27" s="348" t="s">
        <v>115</v>
      </c>
      <c r="AU27" s="54">
        <v>0</v>
      </c>
      <c r="AV27" s="54">
        <v>2</v>
      </c>
      <c r="AW27" s="130">
        <f t="shared" si="5"/>
        <v>-1.0999999999999996</v>
      </c>
      <c r="AX27" s="243"/>
      <c r="AY27" s="251"/>
      <c r="AZ27" s="253"/>
    </row>
    <row r="28" spans="1:52" ht="15.75" customHeight="1">
      <c r="A28" s="7">
        <v>0</v>
      </c>
      <c r="B28" s="81">
        <v>39546</v>
      </c>
      <c r="C28" s="124">
        <f t="shared" si="0"/>
        <v>8.6109589041095891</v>
      </c>
      <c r="D28" s="123">
        <v>2</v>
      </c>
      <c r="E28" s="124">
        <v>2</v>
      </c>
      <c r="F28" s="8">
        <v>40035</v>
      </c>
      <c r="G28" s="79">
        <v>1</v>
      </c>
      <c r="H28" s="48">
        <f t="shared" si="1"/>
        <v>10.069444444444445</v>
      </c>
      <c r="I28" s="8">
        <v>43223</v>
      </c>
      <c r="J28" s="130">
        <v>17.2</v>
      </c>
      <c r="K28" s="146">
        <v>-0.41</v>
      </c>
      <c r="L28" s="7" t="s">
        <v>25</v>
      </c>
      <c r="M28" s="156">
        <v>0.4</v>
      </c>
      <c r="N28" s="58" t="s">
        <v>62</v>
      </c>
      <c r="O28" s="156">
        <v>0.76</v>
      </c>
      <c r="P28" s="163">
        <v>63</v>
      </c>
      <c r="Q28" s="130">
        <v>-0.2</v>
      </c>
      <c r="R28" s="7" t="s">
        <v>171</v>
      </c>
      <c r="S28" s="130">
        <v>-0.3</v>
      </c>
      <c r="T28" s="130">
        <v>0.33</v>
      </c>
      <c r="U28" s="70">
        <v>43223</v>
      </c>
      <c r="V28" s="130">
        <v>7.2</v>
      </c>
      <c r="W28" s="134">
        <v>7.3</v>
      </c>
      <c r="X28" s="127">
        <v>7.2</v>
      </c>
      <c r="Y28" s="134">
        <v>8.4</v>
      </c>
      <c r="Z28" s="127">
        <v>8.5</v>
      </c>
      <c r="AA28" s="201">
        <f t="shared" si="2"/>
        <v>7.2333333333333334</v>
      </c>
      <c r="AB28" s="201">
        <f t="shared" si="3"/>
        <v>7.7200000000000006</v>
      </c>
      <c r="AC28" s="56">
        <v>162</v>
      </c>
      <c r="AD28" s="7">
        <v>71</v>
      </c>
      <c r="AE28" s="7">
        <v>61</v>
      </c>
      <c r="AF28" s="74">
        <v>69</v>
      </c>
      <c r="AG28" s="130">
        <v>15.27</v>
      </c>
      <c r="AH28" s="87">
        <v>1</v>
      </c>
      <c r="AI28" s="130">
        <v>2</v>
      </c>
      <c r="AJ28" s="74">
        <v>1</v>
      </c>
      <c r="AK28" s="130">
        <v>25</v>
      </c>
      <c r="AL28" s="130">
        <v>0.76</v>
      </c>
      <c r="AM28" s="87">
        <v>0</v>
      </c>
      <c r="AN28" s="7">
        <v>0</v>
      </c>
      <c r="AO28" s="87">
        <v>0</v>
      </c>
      <c r="AP28" s="9">
        <v>0</v>
      </c>
      <c r="AQ28" s="323">
        <v>0.02</v>
      </c>
      <c r="AR28" s="349">
        <v>0.01</v>
      </c>
      <c r="AS28" s="349" t="s">
        <v>318</v>
      </c>
      <c r="AT28" s="349" t="s">
        <v>83</v>
      </c>
      <c r="AU28" s="238">
        <v>0</v>
      </c>
      <c r="AV28" s="238">
        <v>1</v>
      </c>
      <c r="AW28" s="130">
        <f t="shared" si="5"/>
        <v>0</v>
      </c>
      <c r="AX28" s="246"/>
      <c r="AY28" s="246"/>
      <c r="AZ28" s="253"/>
    </row>
    <row r="29" spans="1:52" ht="15.75" customHeight="1">
      <c r="A29" s="13">
        <v>1</v>
      </c>
      <c r="B29" s="47">
        <v>40710</v>
      </c>
      <c r="C29" s="124">
        <f t="shared" si="0"/>
        <v>4.9232876712328766</v>
      </c>
      <c r="D29" s="124">
        <v>1</v>
      </c>
      <c r="E29" s="124">
        <v>2</v>
      </c>
      <c r="F29" s="47">
        <v>41379</v>
      </c>
      <c r="G29" s="236">
        <v>1</v>
      </c>
      <c r="H29" s="48">
        <f t="shared" si="1"/>
        <v>6.822222222222222</v>
      </c>
      <c r="I29" s="47">
        <v>43202</v>
      </c>
      <c r="J29" s="128">
        <v>16.899999999999999</v>
      </c>
      <c r="K29" s="128">
        <v>0.31</v>
      </c>
      <c r="L29" s="13">
        <v>27</v>
      </c>
      <c r="M29" s="128">
        <v>1.04</v>
      </c>
      <c r="N29" s="13" t="s">
        <v>76</v>
      </c>
      <c r="O29" s="155">
        <v>1.48</v>
      </c>
      <c r="P29" s="128">
        <v>59.5</v>
      </c>
      <c r="Q29" s="128">
        <v>0.64</v>
      </c>
      <c r="R29" s="13" t="s">
        <v>172</v>
      </c>
      <c r="S29" s="128">
        <v>-0.87</v>
      </c>
      <c r="T29" s="128">
        <v>0.27</v>
      </c>
      <c r="U29" s="47">
        <v>43202</v>
      </c>
      <c r="V29" s="128">
        <v>7.5</v>
      </c>
      <c r="W29" s="137">
        <v>7.5</v>
      </c>
      <c r="X29" s="137">
        <v>7.7</v>
      </c>
      <c r="Y29" s="137">
        <v>8.4</v>
      </c>
      <c r="Z29" s="137">
        <v>8.5</v>
      </c>
      <c r="AA29" s="193">
        <f t="shared" si="2"/>
        <v>7.5666666666666664</v>
      </c>
      <c r="AB29" s="193">
        <f t="shared" si="3"/>
        <v>7.92</v>
      </c>
      <c r="AC29" s="13">
        <v>163</v>
      </c>
      <c r="AD29" s="13">
        <v>49</v>
      </c>
      <c r="AE29" s="13">
        <v>58</v>
      </c>
      <c r="AF29" s="66">
        <v>95</v>
      </c>
      <c r="AG29" s="137" t="s">
        <v>75</v>
      </c>
      <c r="AH29" s="233">
        <v>1</v>
      </c>
      <c r="AI29" s="169">
        <v>1</v>
      </c>
      <c r="AJ29" s="66">
        <v>0</v>
      </c>
      <c r="AK29" s="128">
        <v>16.3</v>
      </c>
      <c r="AL29" s="128">
        <v>0.6</v>
      </c>
      <c r="AM29" s="60">
        <v>1</v>
      </c>
      <c r="AN29" s="13">
        <v>1</v>
      </c>
      <c r="AO29" s="65">
        <v>1</v>
      </c>
      <c r="AP29" s="13">
        <v>0</v>
      </c>
      <c r="AQ29" s="321">
        <v>1.77</v>
      </c>
      <c r="AR29" s="344">
        <v>0.73</v>
      </c>
      <c r="AS29" s="350" t="s">
        <v>275</v>
      </c>
      <c r="AT29" s="350" t="s">
        <v>74</v>
      </c>
      <c r="AU29" s="237">
        <v>0</v>
      </c>
      <c r="AV29" s="237">
        <v>2</v>
      </c>
      <c r="AW29" s="130">
        <f t="shared" si="5"/>
        <v>-0.20000000000000018</v>
      </c>
      <c r="AX29" s="237">
        <v>-0.03</v>
      </c>
      <c r="AY29" s="237">
        <v>11</v>
      </c>
      <c r="AZ29" s="253">
        <f>AX29-K29</f>
        <v>-0.33999999999999997</v>
      </c>
    </row>
    <row r="30" spans="1:52" ht="15.75" customHeight="1">
      <c r="A30" s="74">
        <v>1</v>
      </c>
      <c r="B30" s="46">
        <v>36529</v>
      </c>
      <c r="C30" s="124">
        <f t="shared" si="0"/>
        <v>15.276712328767124</v>
      </c>
      <c r="D30" s="401">
        <v>5</v>
      </c>
      <c r="E30" s="124">
        <v>2</v>
      </c>
      <c r="F30" s="8">
        <v>37803</v>
      </c>
      <c r="G30" s="84">
        <v>1</v>
      </c>
      <c r="H30" s="48">
        <f t="shared" si="1"/>
        <v>18.980555555555554</v>
      </c>
      <c r="I30" s="8">
        <v>43461</v>
      </c>
      <c r="J30" s="130">
        <v>29.37</v>
      </c>
      <c r="K30" s="130">
        <v>2.54</v>
      </c>
      <c r="L30" s="7" t="s">
        <v>201</v>
      </c>
      <c r="M30" s="130">
        <v>2.34</v>
      </c>
      <c r="N30" s="7" t="s">
        <v>33</v>
      </c>
      <c r="O30" s="130">
        <v>-1.36</v>
      </c>
      <c r="P30" s="130">
        <v>93</v>
      </c>
      <c r="Q30" s="130">
        <v>5.22</v>
      </c>
      <c r="R30" s="7" t="s">
        <v>202</v>
      </c>
      <c r="S30" s="130">
        <v>0.88</v>
      </c>
      <c r="T30" s="130">
        <v>1.1499999999999999</v>
      </c>
      <c r="U30" s="11">
        <v>43461</v>
      </c>
      <c r="V30" s="130">
        <v>9.8000000000000007</v>
      </c>
      <c r="W30" s="130">
        <v>8.3000000000000007</v>
      </c>
      <c r="X30" s="130">
        <v>9.1</v>
      </c>
      <c r="Y30" s="130">
        <v>8.9</v>
      </c>
      <c r="Z30" s="130">
        <v>8.6999999999999993</v>
      </c>
      <c r="AA30" s="178">
        <f t="shared" si="2"/>
        <v>9.0666666666666682</v>
      </c>
      <c r="AB30" s="178">
        <f t="shared" si="3"/>
        <v>8.9599999999999991</v>
      </c>
      <c r="AC30" s="7">
        <v>195</v>
      </c>
      <c r="AD30" s="76">
        <v>68</v>
      </c>
      <c r="AE30" s="7">
        <v>63</v>
      </c>
      <c r="AF30" s="58">
        <v>118</v>
      </c>
      <c r="AG30" s="130">
        <v>15.27</v>
      </c>
      <c r="AH30" s="118"/>
      <c r="AI30" s="146"/>
      <c r="AJ30" s="74">
        <v>1</v>
      </c>
      <c r="AK30" s="157">
        <v>57</v>
      </c>
      <c r="AL30" s="130">
        <v>0.82</v>
      </c>
      <c r="AM30" s="7">
        <v>0</v>
      </c>
      <c r="AN30" s="72">
        <v>0</v>
      </c>
      <c r="AO30" s="56">
        <v>0</v>
      </c>
      <c r="AP30" s="9">
        <v>0</v>
      </c>
      <c r="AQ30" s="351">
        <v>6.34</v>
      </c>
      <c r="AR30" s="324">
        <v>0.01</v>
      </c>
      <c r="AS30" s="325" t="s">
        <v>283</v>
      </c>
      <c r="AT30" s="196" t="s">
        <v>200</v>
      </c>
      <c r="AU30" s="7">
        <v>2</v>
      </c>
      <c r="AV30" s="7">
        <v>3</v>
      </c>
      <c r="AW30" s="130">
        <f t="shared" si="5"/>
        <v>0.70000000000000107</v>
      </c>
      <c r="AX30" s="244"/>
      <c r="AY30" s="244"/>
      <c r="AZ30" s="253"/>
    </row>
    <row r="31" spans="1:52" ht="15.75" customHeight="1">
      <c r="A31" s="66">
        <v>1</v>
      </c>
      <c r="B31" s="47">
        <v>40771</v>
      </c>
      <c r="C31" s="124">
        <f t="shared" si="0"/>
        <v>4.9506849315068493</v>
      </c>
      <c r="D31" s="402">
        <v>1</v>
      </c>
      <c r="E31" s="124">
        <v>2</v>
      </c>
      <c r="F31" s="47">
        <v>41474</v>
      </c>
      <c r="G31" s="85">
        <v>1</v>
      </c>
      <c r="H31" s="48">
        <f t="shared" si="1"/>
        <v>6.9444444444444446</v>
      </c>
      <c r="I31" s="47">
        <v>43307</v>
      </c>
      <c r="J31" s="128">
        <v>14</v>
      </c>
      <c r="K31" s="128">
        <v>-1.1599999999999999</v>
      </c>
      <c r="L31" s="13" t="s">
        <v>102</v>
      </c>
      <c r="M31" s="128">
        <v>-0.79</v>
      </c>
      <c r="N31" s="13" t="s">
        <v>103</v>
      </c>
      <c r="O31" s="128">
        <v>-0.18</v>
      </c>
      <c r="P31" s="128">
        <v>52</v>
      </c>
      <c r="Q31" s="128">
        <v>-0.7</v>
      </c>
      <c r="R31" s="13" t="s">
        <v>157</v>
      </c>
      <c r="S31" s="128">
        <v>-0.47</v>
      </c>
      <c r="T31" s="128">
        <v>0.08</v>
      </c>
      <c r="U31" s="13"/>
      <c r="V31" s="128">
        <v>8.6</v>
      </c>
      <c r="W31" s="137">
        <v>8.6999999999999993</v>
      </c>
      <c r="X31" s="137">
        <v>9.6</v>
      </c>
      <c r="Y31" s="137">
        <v>8.5</v>
      </c>
      <c r="Z31" s="128">
        <v>9</v>
      </c>
      <c r="AA31" s="178">
        <f t="shared" si="2"/>
        <v>8.9666666666666668</v>
      </c>
      <c r="AB31" s="178">
        <f t="shared" si="3"/>
        <v>8.879999999999999</v>
      </c>
      <c r="AC31" s="13">
        <v>198</v>
      </c>
      <c r="AD31" s="101">
        <v>78</v>
      </c>
      <c r="AE31" s="13">
        <v>48</v>
      </c>
      <c r="AF31" s="66">
        <v>134</v>
      </c>
      <c r="AG31" s="128">
        <v>25.06</v>
      </c>
      <c r="AH31" s="119">
        <v>2</v>
      </c>
      <c r="AI31" s="183">
        <v>2.9</v>
      </c>
      <c r="AJ31" s="66">
        <v>1</v>
      </c>
      <c r="AK31" s="169">
        <v>20</v>
      </c>
      <c r="AL31" s="154">
        <v>1</v>
      </c>
      <c r="AM31" s="13">
        <v>1</v>
      </c>
      <c r="AN31" s="66">
        <v>0</v>
      </c>
      <c r="AO31" s="66">
        <v>1</v>
      </c>
      <c r="AP31" s="15">
        <v>0</v>
      </c>
      <c r="AQ31" s="352">
        <v>2.11</v>
      </c>
      <c r="AR31" s="350">
        <v>1.27</v>
      </c>
      <c r="AS31" s="350" t="s">
        <v>311</v>
      </c>
      <c r="AT31" s="327" t="s">
        <v>101</v>
      </c>
      <c r="AU31" s="237">
        <v>0</v>
      </c>
      <c r="AV31" s="237">
        <v>2</v>
      </c>
      <c r="AW31" s="130">
        <f t="shared" si="5"/>
        <v>-1</v>
      </c>
      <c r="AX31" s="237">
        <v>-0.99</v>
      </c>
      <c r="AY31" s="237">
        <v>7.5</v>
      </c>
      <c r="AZ31" s="253">
        <f>AX31-K31</f>
        <v>0.16999999999999993</v>
      </c>
    </row>
    <row r="32" spans="1:52" ht="15.75" customHeight="1">
      <c r="A32" s="74">
        <v>1</v>
      </c>
      <c r="B32" s="8">
        <v>37900</v>
      </c>
      <c r="C32" s="124">
        <f t="shared" si="0"/>
        <v>11.397260273972602</v>
      </c>
      <c r="D32" s="401">
        <v>5</v>
      </c>
      <c r="E32" s="124">
        <v>2</v>
      </c>
      <c r="F32" s="8">
        <v>38996</v>
      </c>
      <c r="G32" s="86">
        <v>1</v>
      </c>
      <c r="H32" s="48">
        <f t="shared" si="1"/>
        <v>14.555555555555555</v>
      </c>
      <c r="I32" s="8">
        <v>43216</v>
      </c>
      <c r="J32" s="130">
        <v>22.4</v>
      </c>
      <c r="K32" s="130">
        <v>1.1299999999999999</v>
      </c>
      <c r="L32" s="10" t="s">
        <v>36</v>
      </c>
      <c r="M32" s="127">
        <v>1.24</v>
      </c>
      <c r="N32" s="10" t="s">
        <v>37</v>
      </c>
      <c r="O32" s="127">
        <v>0.04</v>
      </c>
      <c r="P32" s="130">
        <v>71</v>
      </c>
      <c r="Q32" s="130">
        <v>0.83</v>
      </c>
      <c r="R32" s="7" t="s">
        <v>158</v>
      </c>
      <c r="S32" s="130">
        <v>-0.48</v>
      </c>
      <c r="T32" s="130">
        <v>0.25</v>
      </c>
      <c r="U32" s="11">
        <v>43216</v>
      </c>
      <c r="V32" s="127">
        <v>8.1999999999999993</v>
      </c>
      <c r="W32" s="127">
        <v>7.5</v>
      </c>
      <c r="X32" s="127">
        <v>7.5</v>
      </c>
      <c r="Y32" s="127">
        <v>7.7</v>
      </c>
      <c r="Z32" s="127">
        <v>6.6</v>
      </c>
      <c r="AA32" s="178">
        <f t="shared" si="2"/>
        <v>7.7333333333333334</v>
      </c>
      <c r="AB32" s="178">
        <f t="shared" si="3"/>
        <v>7.5</v>
      </c>
      <c r="AC32" s="7">
        <v>210</v>
      </c>
      <c r="AD32" s="76">
        <v>55</v>
      </c>
      <c r="AE32" s="7">
        <v>80</v>
      </c>
      <c r="AF32" s="87">
        <v>119</v>
      </c>
      <c r="AG32" s="127">
        <v>14.3</v>
      </c>
      <c r="AH32" s="108" t="s">
        <v>35</v>
      </c>
      <c r="AI32" s="177">
        <v>2.9</v>
      </c>
      <c r="AJ32" s="74">
        <v>0</v>
      </c>
      <c r="AK32" s="180">
        <v>57.99</v>
      </c>
      <c r="AL32" s="176">
        <v>1.04</v>
      </c>
      <c r="AM32" s="7">
        <v>0</v>
      </c>
      <c r="AN32" s="87">
        <v>1</v>
      </c>
      <c r="AO32" s="87">
        <v>1</v>
      </c>
      <c r="AP32" s="7">
        <v>0</v>
      </c>
      <c r="AQ32" s="353">
        <v>3.49</v>
      </c>
      <c r="AR32" s="196">
        <v>7.0000000000000007E-2</v>
      </c>
      <c r="AS32" s="196" t="s">
        <v>314</v>
      </c>
      <c r="AT32" s="354" t="s">
        <v>82</v>
      </c>
      <c r="AU32" s="238">
        <v>0</v>
      </c>
      <c r="AV32" s="238">
        <v>3</v>
      </c>
      <c r="AW32" s="130">
        <f t="shared" si="5"/>
        <v>0.69999999999999929</v>
      </c>
      <c r="AX32" s="246"/>
      <c r="AY32" s="246"/>
      <c r="AZ32" s="253"/>
    </row>
    <row r="33" spans="1:52" ht="15.75" customHeight="1">
      <c r="A33" s="55">
        <v>0</v>
      </c>
      <c r="B33" s="47">
        <v>37316</v>
      </c>
      <c r="C33" s="124">
        <f t="shared" si="0"/>
        <v>0.58630136986301373</v>
      </c>
      <c r="D33" s="402">
        <v>5</v>
      </c>
      <c r="E33" s="124">
        <v>2</v>
      </c>
      <c r="F33" s="47">
        <v>43208</v>
      </c>
      <c r="G33" s="85">
        <v>1</v>
      </c>
      <c r="H33" s="48">
        <f t="shared" si="1"/>
        <v>16.725000000000001</v>
      </c>
      <c r="I33" s="47">
        <v>43426</v>
      </c>
      <c r="J33" s="128">
        <v>21.6</v>
      </c>
      <c r="K33" s="128">
        <v>-0.22</v>
      </c>
      <c r="L33" s="13" t="s">
        <v>132</v>
      </c>
      <c r="M33" s="128">
        <v>-0.44</v>
      </c>
      <c r="N33" s="13" t="s">
        <v>133</v>
      </c>
      <c r="O33" s="128">
        <v>-0.52</v>
      </c>
      <c r="P33" s="128">
        <v>74</v>
      </c>
      <c r="Q33" s="128">
        <v>0.18</v>
      </c>
      <c r="R33" s="13" t="s">
        <v>159</v>
      </c>
      <c r="S33" s="128">
        <v>0.77</v>
      </c>
      <c r="T33" s="128">
        <v>0.65</v>
      </c>
      <c r="U33" s="13"/>
      <c r="V33" s="128">
        <v>6</v>
      </c>
      <c r="W33" s="137">
        <v>5.9</v>
      </c>
      <c r="X33" s="128">
        <v>6</v>
      </c>
      <c r="Y33" s="128"/>
      <c r="Z33" s="128"/>
      <c r="AA33" s="178">
        <f t="shared" si="2"/>
        <v>5.9666666666666659</v>
      </c>
      <c r="AB33" s="178">
        <f t="shared" si="3"/>
        <v>5.9666666666666659</v>
      </c>
      <c r="AC33" s="13">
        <v>128</v>
      </c>
      <c r="AD33" s="65">
        <v>50</v>
      </c>
      <c r="AE33" s="120">
        <v>40</v>
      </c>
      <c r="AF33" s="55">
        <v>78</v>
      </c>
      <c r="AG33" s="135">
        <v>21.24</v>
      </c>
      <c r="AH33" s="55" t="s">
        <v>106</v>
      </c>
      <c r="AI33" s="133">
        <v>3.4</v>
      </c>
      <c r="AJ33" s="55">
        <v>1</v>
      </c>
      <c r="AK33" s="135">
        <v>17</v>
      </c>
      <c r="AL33" s="155">
        <v>0.28000000000000003</v>
      </c>
      <c r="AM33" s="64">
        <v>1</v>
      </c>
      <c r="AN33" s="66">
        <v>1</v>
      </c>
      <c r="AO33" s="60">
        <v>1</v>
      </c>
      <c r="AP33" s="15">
        <v>0</v>
      </c>
      <c r="AQ33" s="352">
        <v>1.33</v>
      </c>
      <c r="AR33" s="355">
        <v>2.13</v>
      </c>
      <c r="AS33" s="355" t="s">
        <v>307</v>
      </c>
      <c r="AT33" s="356" t="s">
        <v>120</v>
      </c>
      <c r="AU33" s="237">
        <v>0</v>
      </c>
      <c r="AV33" s="237">
        <v>2</v>
      </c>
      <c r="AW33" s="130">
        <f t="shared" si="5"/>
        <v>0</v>
      </c>
      <c r="AX33" s="237">
        <v>-2.2999999999999998</v>
      </c>
      <c r="AY33" s="237">
        <v>9.9</v>
      </c>
      <c r="AZ33" s="253">
        <f>AX33-K33</f>
        <v>-2.0799999999999996</v>
      </c>
    </row>
    <row r="34" spans="1:52" ht="15.75" customHeight="1">
      <c r="A34" s="87">
        <v>0</v>
      </c>
      <c r="B34" s="235">
        <v>38341</v>
      </c>
      <c r="C34" s="124">
        <f t="shared" ref="C34:C50" si="6">DAYS360(F34,I34)/365</f>
        <v>1.1342465753424658</v>
      </c>
      <c r="D34" s="401">
        <v>4</v>
      </c>
      <c r="E34" s="124">
        <v>2</v>
      </c>
      <c r="F34" s="235">
        <v>42866</v>
      </c>
      <c r="G34" s="86">
        <v>0</v>
      </c>
      <c r="H34" s="48">
        <f t="shared" ref="H34:H65" si="7">DAYS360(B34,I34)/360</f>
        <v>13.541666666666666</v>
      </c>
      <c r="I34" s="11">
        <v>43286</v>
      </c>
      <c r="J34" s="130">
        <v>18.899999999999999</v>
      </c>
      <c r="K34" s="130">
        <v>-0.31</v>
      </c>
      <c r="L34" s="7" t="s">
        <v>99</v>
      </c>
      <c r="M34" s="130">
        <v>0.27</v>
      </c>
      <c r="N34" s="7" t="s">
        <v>100</v>
      </c>
      <c r="O34" s="130">
        <v>0.47</v>
      </c>
      <c r="P34" s="130">
        <v>76</v>
      </c>
      <c r="Q34" s="130">
        <v>0.69</v>
      </c>
      <c r="R34" s="7" t="s">
        <v>160</v>
      </c>
      <c r="S34" s="130">
        <v>-1.06</v>
      </c>
      <c r="T34" s="130">
        <v>1.1499999999999999</v>
      </c>
      <c r="U34" s="9"/>
      <c r="V34" s="130">
        <v>7.6</v>
      </c>
      <c r="W34" s="130">
        <v>6.6</v>
      </c>
      <c r="X34" s="130">
        <v>6.8</v>
      </c>
      <c r="Y34" s="130">
        <v>6.1</v>
      </c>
      <c r="Z34" s="130"/>
      <c r="AA34" s="201">
        <f t="shared" si="2"/>
        <v>7</v>
      </c>
      <c r="AB34" s="201">
        <f t="shared" si="3"/>
        <v>6.7750000000000004</v>
      </c>
      <c r="AC34" s="7">
        <v>159</v>
      </c>
      <c r="AD34" s="56">
        <v>77</v>
      </c>
      <c r="AE34" s="100">
        <v>52</v>
      </c>
      <c r="AF34" s="58">
        <v>92</v>
      </c>
      <c r="AG34" s="163">
        <v>20.52</v>
      </c>
      <c r="AH34" s="87">
        <v>1</v>
      </c>
      <c r="AI34" s="151">
        <v>1</v>
      </c>
      <c r="AJ34" s="87">
        <v>1</v>
      </c>
      <c r="AK34" s="151">
        <v>44</v>
      </c>
      <c r="AL34" s="151">
        <v>0.9</v>
      </c>
      <c r="AM34" s="7">
        <v>1</v>
      </c>
      <c r="AN34" s="87">
        <v>0</v>
      </c>
      <c r="AO34" s="74">
        <v>1</v>
      </c>
      <c r="AP34" s="9">
        <v>0</v>
      </c>
      <c r="AQ34" s="353">
        <v>0.98</v>
      </c>
      <c r="AR34" s="357">
        <v>0.15</v>
      </c>
      <c r="AS34" s="357" t="s">
        <v>269</v>
      </c>
      <c r="AT34" s="346" t="s">
        <v>97</v>
      </c>
      <c r="AU34" s="238">
        <v>0</v>
      </c>
      <c r="AV34" s="238">
        <v>1</v>
      </c>
      <c r="AW34" s="130">
        <f t="shared" si="5"/>
        <v>0.79999999999999982</v>
      </c>
      <c r="AX34" s="238">
        <v>0.92</v>
      </c>
      <c r="AY34" s="238">
        <v>14.2</v>
      </c>
      <c r="AZ34" s="253">
        <f>AX34-K34</f>
        <v>1.23</v>
      </c>
    </row>
    <row r="35" spans="1:52" ht="15.75" customHeight="1">
      <c r="A35" s="60">
        <v>1</v>
      </c>
      <c r="B35" s="47">
        <v>36627</v>
      </c>
      <c r="C35" s="124">
        <f t="shared" si="6"/>
        <v>4.838356164383562</v>
      </c>
      <c r="D35" s="402">
        <v>5</v>
      </c>
      <c r="E35" s="124">
        <v>2</v>
      </c>
      <c r="F35" s="47">
        <v>41557</v>
      </c>
      <c r="G35" s="236">
        <v>0</v>
      </c>
      <c r="H35" s="48">
        <f t="shared" si="7"/>
        <v>18.402777777777779</v>
      </c>
      <c r="I35" s="47">
        <v>43349</v>
      </c>
      <c r="J35" s="128">
        <v>22.5</v>
      </c>
      <c r="K35" s="128">
        <v>0.35</v>
      </c>
      <c r="L35" s="13" t="s">
        <v>36</v>
      </c>
      <c r="M35" s="128">
        <v>0.85</v>
      </c>
      <c r="N35" s="13" t="s">
        <v>121</v>
      </c>
      <c r="O35" s="128">
        <v>0.25</v>
      </c>
      <c r="P35" s="128">
        <v>73</v>
      </c>
      <c r="Q35" s="128">
        <v>1.23</v>
      </c>
      <c r="R35" s="13" t="s">
        <v>161</v>
      </c>
      <c r="S35" s="128">
        <v>0.8</v>
      </c>
      <c r="T35" s="128">
        <v>0.93</v>
      </c>
      <c r="U35" s="13"/>
      <c r="V35" s="128">
        <v>7.9</v>
      </c>
      <c r="W35" s="137">
        <v>8.1</v>
      </c>
      <c r="X35" s="137">
        <v>8.3000000000000007</v>
      </c>
      <c r="Y35" s="137">
        <v>8.1999999999999993</v>
      </c>
      <c r="Z35" s="137">
        <v>8.3000000000000007</v>
      </c>
      <c r="AA35" s="193">
        <f t="shared" si="2"/>
        <v>8.1</v>
      </c>
      <c r="AB35" s="193">
        <f t="shared" si="3"/>
        <v>8.16</v>
      </c>
      <c r="AC35" s="13">
        <v>188</v>
      </c>
      <c r="AD35" s="101">
        <v>59</v>
      </c>
      <c r="AE35" s="13">
        <v>63</v>
      </c>
      <c r="AF35" s="60">
        <v>113</v>
      </c>
      <c r="AG35" s="128">
        <v>32.700000000000003</v>
      </c>
      <c r="AH35" s="60" t="s">
        <v>42</v>
      </c>
      <c r="AI35" s="155">
        <v>3.8</v>
      </c>
      <c r="AJ35" s="60">
        <v>1</v>
      </c>
      <c r="AK35" s="155">
        <v>15</v>
      </c>
      <c r="AL35" s="162">
        <v>0.87</v>
      </c>
      <c r="AM35" s="13">
        <v>0</v>
      </c>
      <c r="AN35" s="60">
        <v>0</v>
      </c>
      <c r="AO35" s="66">
        <v>0</v>
      </c>
      <c r="AP35" s="15">
        <v>0</v>
      </c>
      <c r="AQ35" s="352">
        <v>3.99</v>
      </c>
      <c r="AR35" s="322">
        <v>0.99</v>
      </c>
      <c r="AS35" s="322" t="s">
        <v>276</v>
      </c>
      <c r="AT35" s="322" t="s">
        <v>114</v>
      </c>
      <c r="AU35" s="13">
        <v>0</v>
      </c>
      <c r="AV35" s="13">
        <v>3</v>
      </c>
      <c r="AW35" s="130">
        <f t="shared" si="5"/>
        <v>-0.40000000000000036</v>
      </c>
      <c r="AX35" s="13">
        <v>0.2</v>
      </c>
      <c r="AY35" s="13">
        <v>12.2</v>
      </c>
      <c r="AZ35" s="253">
        <f>AX35-K35</f>
        <v>-0.14999999999999997</v>
      </c>
    </row>
    <row r="36" spans="1:52" ht="15.75" customHeight="1">
      <c r="A36" s="87">
        <v>0</v>
      </c>
      <c r="B36" s="8">
        <v>38092</v>
      </c>
      <c r="C36" s="124">
        <f t="shared" si="6"/>
        <v>12.397260273972602</v>
      </c>
      <c r="D36" s="401">
        <v>4</v>
      </c>
      <c r="E36" s="124">
        <v>2</v>
      </c>
      <c r="F36" s="8">
        <v>38626</v>
      </c>
      <c r="G36" s="79"/>
      <c r="H36" s="48">
        <f t="shared" si="7"/>
        <v>14.030555555555555</v>
      </c>
      <c r="I36" s="8">
        <v>43216</v>
      </c>
      <c r="J36" s="127">
        <v>23.2</v>
      </c>
      <c r="K36" s="127">
        <v>1.0900000000000001</v>
      </c>
      <c r="L36" s="10" t="s">
        <v>44</v>
      </c>
      <c r="M36" s="127">
        <v>0.45</v>
      </c>
      <c r="N36" s="10" t="s">
        <v>45</v>
      </c>
      <c r="O36" s="127">
        <v>-1.06</v>
      </c>
      <c r="P36" s="130">
        <v>80</v>
      </c>
      <c r="Q36" s="130">
        <v>1.1499999999999999</v>
      </c>
      <c r="R36" s="7" t="s">
        <v>162</v>
      </c>
      <c r="S36" s="130">
        <v>-0.04</v>
      </c>
      <c r="T36" s="130">
        <v>0.88</v>
      </c>
      <c r="U36" s="11">
        <v>43216</v>
      </c>
      <c r="V36" s="127">
        <v>10.9</v>
      </c>
      <c r="W36" s="127">
        <v>12.9</v>
      </c>
      <c r="X36" s="127">
        <v>11.7</v>
      </c>
      <c r="Y36" s="127"/>
      <c r="Z36" s="127"/>
      <c r="AA36" s="201">
        <f t="shared" si="2"/>
        <v>11.833333333333334</v>
      </c>
      <c r="AB36" s="201">
        <f t="shared" si="3"/>
        <v>11.833333333333334</v>
      </c>
      <c r="AC36" s="7">
        <v>188</v>
      </c>
      <c r="AD36" s="7">
        <v>85</v>
      </c>
      <c r="AE36" s="74">
        <v>45</v>
      </c>
      <c r="AF36" s="74">
        <v>126</v>
      </c>
      <c r="AG36" s="127">
        <v>14.68</v>
      </c>
      <c r="AH36" s="68" t="s">
        <v>43</v>
      </c>
      <c r="AI36" s="134">
        <v>16.8</v>
      </c>
      <c r="AJ36" s="87">
        <v>1</v>
      </c>
      <c r="AK36" s="146">
        <v>55</v>
      </c>
      <c r="AL36" s="173">
        <v>1.02</v>
      </c>
      <c r="AM36" s="75">
        <v>0</v>
      </c>
      <c r="AN36" s="7">
        <v>1</v>
      </c>
      <c r="AO36" s="87">
        <v>1</v>
      </c>
      <c r="AP36" s="9">
        <v>0</v>
      </c>
      <c r="AQ36" s="358">
        <v>3.6</v>
      </c>
      <c r="AR36" s="354">
        <v>0.26</v>
      </c>
      <c r="AS36" s="325" t="s">
        <v>290</v>
      </c>
      <c r="AT36" s="196" t="s">
        <v>81</v>
      </c>
      <c r="AU36" s="7">
        <v>0</v>
      </c>
      <c r="AV36" s="7">
        <v>3</v>
      </c>
      <c r="AW36" s="130">
        <f t="shared" si="5"/>
        <v>-0.79999999999999893</v>
      </c>
      <c r="AX36" s="244"/>
      <c r="AY36" s="244"/>
      <c r="AZ36" s="253"/>
    </row>
    <row r="37" spans="1:52" ht="15.75" customHeight="1">
      <c r="A37" s="56">
        <v>1</v>
      </c>
      <c r="B37" s="46">
        <v>39039</v>
      </c>
      <c r="C37" s="124">
        <f t="shared" si="6"/>
        <v>5.5726027397260278</v>
      </c>
      <c r="D37" s="401">
        <v>5</v>
      </c>
      <c r="E37" s="124">
        <v>2</v>
      </c>
      <c r="F37" s="8">
        <v>41383</v>
      </c>
      <c r="G37" s="84">
        <v>0</v>
      </c>
      <c r="H37" s="48">
        <f t="shared" si="7"/>
        <v>12.069444444444445</v>
      </c>
      <c r="I37" s="8">
        <v>43447</v>
      </c>
      <c r="J37" s="130">
        <v>26.98</v>
      </c>
      <c r="K37" s="147">
        <v>2.4</v>
      </c>
      <c r="L37" s="7" t="s">
        <v>189</v>
      </c>
      <c r="M37" s="130">
        <v>5.01</v>
      </c>
      <c r="N37" s="7" t="s">
        <v>190</v>
      </c>
      <c r="O37" s="130">
        <v>3.41</v>
      </c>
      <c r="P37" s="130">
        <v>91</v>
      </c>
      <c r="Q37" s="130">
        <v>4.49</v>
      </c>
      <c r="R37" s="7" t="s">
        <v>191</v>
      </c>
      <c r="S37" s="130">
        <v>-0.16</v>
      </c>
      <c r="T37" s="130">
        <v>-1.23</v>
      </c>
      <c r="U37" s="7"/>
      <c r="V37" s="130">
        <v>7.5</v>
      </c>
      <c r="W37" s="130">
        <v>7.2</v>
      </c>
      <c r="X37" s="130">
        <v>7.2</v>
      </c>
      <c r="Y37" s="130">
        <v>8.6</v>
      </c>
      <c r="Z37" s="130">
        <v>8.4</v>
      </c>
      <c r="AA37" s="178">
        <f t="shared" si="2"/>
        <v>7.3</v>
      </c>
      <c r="AB37" s="178">
        <f t="shared" si="3"/>
        <v>7.7799999999999994</v>
      </c>
      <c r="AC37" s="7">
        <v>157</v>
      </c>
      <c r="AD37" s="7">
        <v>58</v>
      </c>
      <c r="AE37" s="87">
        <v>49</v>
      </c>
      <c r="AF37" s="87">
        <v>96</v>
      </c>
      <c r="AG37" s="130">
        <v>20.28</v>
      </c>
      <c r="AH37" s="7" t="s">
        <v>193</v>
      </c>
      <c r="AI37" s="130">
        <v>6.4</v>
      </c>
      <c r="AJ37" s="56">
        <v>0</v>
      </c>
      <c r="AK37" s="151">
        <v>87.6</v>
      </c>
      <c r="AL37" s="130">
        <v>1.1000000000000001</v>
      </c>
      <c r="AM37" s="87">
        <v>0</v>
      </c>
      <c r="AN37" s="7">
        <v>1</v>
      </c>
      <c r="AO37" s="87">
        <v>1</v>
      </c>
      <c r="AP37" s="9">
        <v>0</v>
      </c>
      <c r="AQ37" s="358">
        <v>4.3600000000000003</v>
      </c>
      <c r="AR37" s="359">
        <v>0.95</v>
      </c>
      <c r="AS37" s="325" t="s">
        <v>277</v>
      </c>
      <c r="AT37" s="196" t="s">
        <v>192</v>
      </c>
      <c r="AU37" s="7">
        <v>2</v>
      </c>
      <c r="AV37" s="7">
        <v>3</v>
      </c>
      <c r="AW37" s="130">
        <f t="shared" si="5"/>
        <v>0.29999999999999982</v>
      </c>
      <c r="AX37" s="244"/>
      <c r="AY37" s="244"/>
      <c r="AZ37" s="253"/>
    </row>
    <row r="38" spans="1:52" ht="15.75" customHeight="1">
      <c r="A38" s="5">
        <v>1</v>
      </c>
      <c r="B38" s="1">
        <v>39370</v>
      </c>
      <c r="C38" s="124">
        <f t="shared" si="6"/>
        <v>5.5780821917808217</v>
      </c>
      <c r="D38" s="403">
        <v>4</v>
      </c>
      <c r="E38" s="124">
        <v>2</v>
      </c>
      <c r="F38" s="1">
        <v>41187</v>
      </c>
      <c r="G38">
        <v>1</v>
      </c>
      <c r="H38" s="48">
        <f t="shared" si="7"/>
        <v>10.627777777777778</v>
      </c>
      <c r="I38" s="1">
        <v>43251</v>
      </c>
      <c r="J38" s="129">
        <v>21.6</v>
      </c>
      <c r="K38" s="129">
        <v>1.2</v>
      </c>
      <c r="L38" s="5" t="s">
        <v>54</v>
      </c>
      <c r="M38" s="129">
        <v>2.83</v>
      </c>
      <c r="N38" s="5" t="s">
        <v>55</v>
      </c>
      <c r="O38" s="129">
        <v>2.9</v>
      </c>
      <c r="P38" s="129">
        <v>77</v>
      </c>
      <c r="Q38" s="129">
        <v>1.6</v>
      </c>
      <c r="R38" s="5" t="s">
        <v>163</v>
      </c>
      <c r="S38" s="129">
        <v>0.1</v>
      </c>
      <c r="T38" s="129">
        <v>0.49</v>
      </c>
      <c r="U38" s="1">
        <v>43251</v>
      </c>
      <c r="V38" s="129">
        <v>7.2</v>
      </c>
      <c r="W38" s="126">
        <v>6.7</v>
      </c>
      <c r="X38" s="126">
        <v>7.3</v>
      </c>
      <c r="Y38" s="126">
        <v>7.6</v>
      </c>
      <c r="Z38" s="126">
        <v>7.6</v>
      </c>
      <c r="AA38" s="178">
        <f t="shared" si="2"/>
        <v>7.0666666666666664</v>
      </c>
      <c r="AB38" s="178">
        <f t="shared" si="3"/>
        <v>7.2799999999999994</v>
      </c>
      <c r="AC38" s="5">
        <v>156</v>
      </c>
      <c r="AD38" s="5">
        <v>61</v>
      </c>
      <c r="AE38" s="54">
        <v>55</v>
      </c>
      <c r="AF38" s="54">
        <v>89</v>
      </c>
      <c r="AG38" s="129">
        <v>18.05</v>
      </c>
      <c r="AH38" s="5" t="s">
        <v>29</v>
      </c>
      <c r="AI38" s="129">
        <v>8.9</v>
      </c>
      <c r="AJ38" s="5">
        <v>0</v>
      </c>
      <c r="AK38" s="129">
        <v>47.23</v>
      </c>
      <c r="AL38" s="129">
        <v>0.9</v>
      </c>
      <c r="AM38" s="5">
        <v>1</v>
      </c>
      <c r="AN38" s="5">
        <v>0</v>
      </c>
      <c r="AO38" s="109">
        <v>1</v>
      </c>
      <c r="AP38" s="5">
        <v>0</v>
      </c>
      <c r="AQ38" s="360">
        <v>8.3699999999999992</v>
      </c>
      <c r="AR38" s="361">
        <v>1.1599999999999999</v>
      </c>
      <c r="AS38" s="362" t="s">
        <v>316</v>
      </c>
      <c r="AT38" s="335" t="s">
        <v>88</v>
      </c>
      <c r="AU38" s="6">
        <v>0</v>
      </c>
      <c r="AV38" s="6">
        <v>3</v>
      </c>
      <c r="AW38" s="130">
        <f t="shared" si="5"/>
        <v>-9.9999999999999645E-2</v>
      </c>
      <c r="AX38" s="245"/>
      <c r="AY38" s="245"/>
      <c r="AZ38" s="253"/>
    </row>
    <row r="39" spans="1:52" ht="15.75" customHeight="1">
      <c r="A39" s="7">
        <v>1</v>
      </c>
      <c r="B39" s="93">
        <v>37745</v>
      </c>
      <c r="C39" s="124">
        <f t="shared" si="6"/>
        <v>5.1041095890410961</v>
      </c>
      <c r="D39" s="401">
        <v>5</v>
      </c>
      <c r="E39" s="124">
        <v>2</v>
      </c>
      <c r="F39" s="8">
        <v>41326</v>
      </c>
      <c r="G39" s="9">
        <v>1</v>
      </c>
      <c r="H39" s="48">
        <f t="shared" si="7"/>
        <v>14.972222222222221</v>
      </c>
      <c r="I39" s="8">
        <v>43214</v>
      </c>
      <c r="J39" s="127">
        <v>17.899999999999999</v>
      </c>
      <c r="K39" s="127">
        <v>-0.7</v>
      </c>
      <c r="L39" s="10" t="s">
        <v>40</v>
      </c>
      <c r="M39" s="127">
        <v>0.11</v>
      </c>
      <c r="N39" s="7" t="s">
        <v>50</v>
      </c>
      <c r="O39" s="130">
        <v>1.39</v>
      </c>
      <c r="P39" s="130">
        <v>71</v>
      </c>
      <c r="Q39" s="130">
        <v>0.83</v>
      </c>
      <c r="R39" s="7" t="s">
        <v>164</v>
      </c>
      <c r="S39" s="130">
        <v>-1.27</v>
      </c>
      <c r="T39" s="130">
        <v>0.25</v>
      </c>
      <c r="U39" s="11">
        <v>43200</v>
      </c>
      <c r="V39" s="130">
        <v>6.6</v>
      </c>
      <c r="W39" s="127">
        <v>7.1</v>
      </c>
      <c r="X39" s="127">
        <v>7.2</v>
      </c>
      <c r="Y39" s="127">
        <v>6.8</v>
      </c>
      <c r="Z39" s="130">
        <v>7</v>
      </c>
      <c r="AA39" s="201">
        <f t="shared" si="2"/>
        <v>6.9666666666666659</v>
      </c>
      <c r="AB39" s="201">
        <f t="shared" si="3"/>
        <v>6.94</v>
      </c>
      <c r="AC39" s="7">
        <v>170</v>
      </c>
      <c r="AD39" s="7">
        <v>55</v>
      </c>
      <c r="AE39" s="7">
        <v>77</v>
      </c>
      <c r="AF39" s="7">
        <v>82</v>
      </c>
      <c r="AG39" s="130">
        <v>21.65</v>
      </c>
      <c r="AH39" s="7" t="s">
        <v>25</v>
      </c>
      <c r="AI39" s="130">
        <v>26.2</v>
      </c>
      <c r="AJ39" s="7">
        <v>0</v>
      </c>
      <c r="AK39" s="130">
        <v>45.65</v>
      </c>
      <c r="AL39" s="130">
        <v>0.84</v>
      </c>
      <c r="AM39" s="7">
        <v>0</v>
      </c>
      <c r="AN39" s="7">
        <v>1</v>
      </c>
      <c r="AO39" s="87">
        <v>1</v>
      </c>
      <c r="AP39" s="9">
        <v>0</v>
      </c>
      <c r="AQ39" s="353">
        <v>0.97</v>
      </c>
      <c r="AR39" s="359">
        <v>0.08</v>
      </c>
      <c r="AS39" s="325" t="s">
        <v>285</v>
      </c>
      <c r="AT39" s="196" t="s">
        <v>70</v>
      </c>
      <c r="AU39" s="7">
        <v>0</v>
      </c>
      <c r="AV39" s="7">
        <v>1</v>
      </c>
      <c r="AW39" s="130">
        <f t="shared" si="5"/>
        <v>-0.60000000000000053</v>
      </c>
      <c r="AX39" s="7">
        <v>-1.39</v>
      </c>
      <c r="AY39" s="7">
        <v>13.5</v>
      </c>
      <c r="AZ39" s="253">
        <f>AX39-K39</f>
        <v>-0.69</v>
      </c>
    </row>
    <row r="40" spans="1:52" ht="15.75" customHeight="1">
      <c r="A40" s="31">
        <v>0</v>
      </c>
      <c r="B40" s="94">
        <v>38615</v>
      </c>
      <c r="C40" s="124">
        <f t="shared" si="6"/>
        <v>3.3369863013698629</v>
      </c>
      <c r="D40" s="402">
        <v>2</v>
      </c>
      <c r="E40" s="124">
        <v>2</v>
      </c>
      <c r="F40" s="89">
        <v>41974</v>
      </c>
      <c r="G40" s="29">
        <v>1</v>
      </c>
      <c r="H40" s="48">
        <f t="shared" si="7"/>
        <v>12.580555555555556</v>
      </c>
      <c r="I40" s="28">
        <v>43209</v>
      </c>
      <c r="J40" s="138">
        <v>15.6</v>
      </c>
      <c r="K40" s="138">
        <v>-1.24</v>
      </c>
      <c r="L40" s="30" t="s">
        <v>46</v>
      </c>
      <c r="M40" s="138">
        <v>-0.56999999999999995</v>
      </c>
      <c r="N40" s="30" t="s">
        <v>47</v>
      </c>
      <c r="O40" s="138">
        <v>0.52</v>
      </c>
      <c r="P40" s="164">
        <v>63</v>
      </c>
      <c r="Q40" s="164">
        <v>-0.8</v>
      </c>
      <c r="R40" s="19" t="s">
        <v>165</v>
      </c>
      <c r="S40" s="164">
        <v>0.36</v>
      </c>
      <c r="T40" s="164">
        <v>0.16</v>
      </c>
      <c r="U40" s="19"/>
      <c r="V40" s="138">
        <v>6.6</v>
      </c>
      <c r="W40" s="138">
        <v>7</v>
      </c>
      <c r="X40" s="138">
        <v>7.3</v>
      </c>
      <c r="Y40" s="138">
        <v>6.9</v>
      </c>
      <c r="Z40" s="138">
        <v>7.4</v>
      </c>
      <c r="AA40" s="193">
        <f t="shared" si="2"/>
        <v>6.9666666666666659</v>
      </c>
      <c r="AB40" s="193">
        <f t="shared" si="3"/>
        <v>7.0399999999999991</v>
      </c>
      <c r="AC40" s="23">
        <v>170</v>
      </c>
      <c r="AD40" s="23">
        <v>53</v>
      </c>
      <c r="AE40" s="23">
        <v>72</v>
      </c>
      <c r="AF40" s="23">
        <v>87</v>
      </c>
      <c r="AG40" s="172">
        <v>27.65</v>
      </c>
      <c r="AH40" s="16" t="s">
        <v>48</v>
      </c>
      <c r="AI40" s="172">
        <v>0.5</v>
      </c>
      <c r="AJ40" s="23">
        <v>0</v>
      </c>
      <c r="AK40" s="172">
        <v>32.9</v>
      </c>
      <c r="AL40" s="172">
        <v>0.96</v>
      </c>
      <c r="AM40" s="23">
        <v>1</v>
      </c>
      <c r="AN40" s="22">
        <v>1</v>
      </c>
      <c r="AO40" s="115">
        <v>1</v>
      </c>
      <c r="AP40" s="111">
        <v>0</v>
      </c>
      <c r="AQ40" s="363">
        <v>0.11</v>
      </c>
      <c r="AR40" s="364">
        <v>0.04</v>
      </c>
      <c r="AS40" s="365" t="s">
        <v>298</v>
      </c>
      <c r="AT40" s="366" t="s">
        <v>226</v>
      </c>
      <c r="AU40" s="239">
        <v>0</v>
      </c>
      <c r="AV40" s="239">
        <v>1</v>
      </c>
      <c r="AW40" s="130">
        <f t="shared" si="5"/>
        <v>-0.70000000000000018</v>
      </c>
      <c r="AX40" s="247"/>
      <c r="AY40" s="247"/>
      <c r="AZ40" s="253"/>
    </row>
    <row r="41" spans="1:52" ht="15.75" customHeight="1">
      <c r="A41" s="21">
        <v>1</v>
      </c>
      <c r="B41" s="92">
        <v>40757</v>
      </c>
      <c r="C41" s="124">
        <f t="shared" si="6"/>
        <v>1.9917808219178081</v>
      </c>
      <c r="D41" s="401">
        <v>1</v>
      </c>
      <c r="E41" s="124">
        <v>2</v>
      </c>
      <c r="F41" s="90">
        <v>42675</v>
      </c>
      <c r="G41" s="17">
        <v>0</v>
      </c>
      <c r="H41" s="48">
        <f t="shared" si="7"/>
        <v>7.2666666666666666</v>
      </c>
      <c r="I41" s="27">
        <v>43412</v>
      </c>
      <c r="J41" s="139">
        <v>17.3</v>
      </c>
      <c r="K41" s="139">
        <v>0.35</v>
      </c>
      <c r="L41" s="21" t="s">
        <v>130</v>
      </c>
      <c r="M41" s="139">
        <v>1.07</v>
      </c>
      <c r="N41" s="21">
        <v>129</v>
      </c>
      <c r="O41" s="139">
        <v>1.45</v>
      </c>
      <c r="P41" s="139">
        <v>59</v>
      </c>
      <c r="Q41" s="139">
        <v>0.49</v>
      </c>
      <c r="R41" s="21" t="s">
        <v>166</v>
      </c>
      <c r="S41" s="139">
        <v>1.07</v>
      </c>
      <c r="T41" s="139">
        <v>1.1399999999999999</v>
      </c>
      <c r="U41" s="33">
        <v>43412</v>
      </c>
      <c r="V41" s="139">
        <v>6.5</v>
      </c>
      <c r="W41" s="171">
        <v>6.6</v>
      </c>
      <c r="X41" s="171">
        <v>6.9</v>
      </c>
      <c r="Y41" s="171">
        <v>6.9</v>
      </c>
      <c r="Z41" s="171">
        <v>7.1</v>
      </c>
      <c r="AA41" s="201">
        <f t="shared" si="2"/>
        <v>6.666666666666667</v>
      </c>
      <c r="AB41" s="201">
        <f t="shared" si="3"/>
        <v>6.8</v>
      </c>
      <c r="AC41" s="21">
        <v>174</v>
      </c>
      <c r="AD41" s="21">
        <v>34</v>
      </c>
      <c r="AE41" s="21">
        <v>73</v>
      </c>
      <c r="AF41" s="21">
        <v>94</v>
      </c>
      <c r="AG41" s="139">
        <v>35.6</v>
      </c>
      <c r="AH41" s="21" t="s">
        <v>129</v>
      </c>
      <c r="AI41" s="139">
        <v>5.4</v>
      </c>
      <c r="AJ41" s="21">
        <v>0</v>
      </c>
      <c r="AK41" s="139">
        <v>16</v>
      </c>
      <c r="AL41" s="139">
        <v>0.63</v>
      </c>
      <c r="AM41" s="21">
        <v>1</v>
      </c>
      <c r="AN41" s="43">
        <v>1</v>
      </c>
      <c r="AO41" s="116">
        <v>1</v>
      </c>
      <c r="AP41" s="24">
        <v>0</v>
      </c>
      <c r="AQ41" s="367">
        <v>2.44</v>
      </c>
      <c r="AR41" s="368">
        <v>0.24</v>
      </c>
      <c r="AS41" s="369" t="s">
        <v>312</v>
      </c>
      <c r="AT41" s="370" t="s">
        <v>118</v>
      </c>
      <c r="AU41" s="240">
        <v>0</v>
      </c>
      <c r="AV41" s="240">
        <v>2</v>
      </c>
      <c r="AW41" s="130">
        <f t="shared" si="5"/>
        <v>-0.40000000000000036</v>
      </c>
      <c r="AX41" s="240">
        <v>0.31</v>
      </c>
      <c r="AY41" s="246"/>
      <c r="AZ41" s="253">
        <f t="shared" ref="AZ41:AZ46" si="8">AX41-K41</f>
        <v>-3.999999999999998E-2</v>
      </c>
    </row>
    <row r="42" spans="1:52" ht="15.75" customHeight="1">
      <c r="A42" s="23">
        <v>0</v>
      </c>
      <c r="B42" s="88">
        <v>39255</v>
      </c>
      <c r="C42" s="124">
        <f t="shared" si="6"/>
        <v>2.9342465753424656</v>
      </c>
      <c r="D42" s="403">
        <v>2</v>
      </c>
      <c r="E42" s="124">
        <v>2</v>
      </c>
      <c r="F42" s="91">
        <v>42149</v>
      </c>
      <c r="G42" s="25">
        <v>1</v>
      </c>
      <c r="H42" s="48">
        <f t="shared" si="7"/>
        <v>10.9</v>
      </c>
      <c r="I42" s="26">
        <v>43236</v>
      </c>
      <c r="J42" s="140">
        <v>17</v>
      </c>
      <c r="K42" s="140">
        <v>-0.51</v>
      </c>
      <c r="L42" s="23">
        <v>41</v>
      </c>
      <c r="M42" s="140">
        <v>1</v>
      </c>
      <c r="N42" s="23" t="s">
        <v>51</v>
      </c>
      <c r="O42" s="140">
        <v>2.46</v>
      </c>
      <c r="P42" s="140">
        <v>67</v>
      </c>
      <c r="Q42" s="140">
        <v>7.0000000000000007E-2</v>
      </c>
      <c r="R42" s="23" t="s">
        <v>167</v>
      </c>
      <c r="S42" s="140">
        <v>0.92</v>
      </c>
      <c r="T42" s="140">
        <v>-0.22</v>
      </c>
      <c r="U42" s="23"/>
      <c r="V42" s="140">
        <v>8.1</v>
      </c>
      <c r="W42" s="172">
        <v>8.5</v>
      </c>
      <c r="X42" s="172">
        <v>9.1</v>
      </c>
      <c r="Y42" s="172">
        <v>11.5</v>
      </c>
      <c r="Z42" s="172">
        <v>10.4</v>
      </c>
      <c r="AA42" s="178">
        <f t="shared" si="2"/>
        <v>8.5666666666666682</v>
      </c>
      <c r="AB42" s="178">
        <f t="shared" si="3"/>
        <v>9.52</v>
      </c>
      <c r="AC42" s="23">
        <v>137</v>
      </c>
      <c r="AD42" s="23">
        <v>39</v>
      </c>
      <c r="AE42" s="23">
        <v>60</v>
      </c>
      <c r="AF42" s="23">
        <v>69</v>
      </c>
      <c r="AG42" s="140">
        <v>18.05</v>
      </c>
      <c r="AH42" s="23" t="s">
        <v>23</v>
      </c>
      <c r="AI42" s="140">
        <v>8.9</v>
      </c>
      <c r="AJ42" s="23">
        <v>1</v>
      </c>
      <c r="AK42" s="140">
        <v>29</v>
      </c>
      <c r="AL42" s="140">
        <v>0.72</v>
      </c>
      <c r="AM42" s="23">
        <v>1</v>
      </c>
      <c r="AN42" s="20">
        <v>0</v>
      </c>
      <c r="AO42" s="20">
        <v>1</v>
      </c>
      <c r="AP42" s="18">
        <v>0</v>
      </c>
      <c r="AQ42" s="371">
        <v>1.44</v>
      </c>
      <c r="AR42" s="372">
        <v>0.63</v>
      </c>
      <c r="AS42" s="373" t="s">
        <v>296</v>
      </c>
      <c r="AT42" s="366" t="s">
        <v>85</v>
      </c>
      <c r="AU42" s="241">
        <v>0</v>
      </c>
      <c r="AV42" s="241">
        <v>2</v>
      </c>
      <c r="AW42" s="130">
        <f t="shared" si="5"/>
        <v>-1</v>
      </c>
      <c r="AX42" s="241">
        <v>1.05</v>
      </c>
      <c r="AY42" s="241">
        <v>14.5</v>
      </c>
      <c r="AZ42" s="253">
        <f t="shared" si="8"/>
        <v>1.56</v>
      </c>
    </row>
    <row r="43" spans="1:52" ht="15.75" customHeight="1">
      <c r="A43" s="21">
        <v>1</v>
      </c>
      <c r="B43" s="44">
        <v>39687</v>
      </c>
      <c r="C43" s="124">
        <f t="shared" si="6"/>
        <v>1.1095890410958904</v>
      </c>
      <c r="D43" s="123">
        <v>1</v>
      </c>
      <c r="E43" s="124">
        <v>2</v>
      </c>
      <c r="F43" s="95">
        <v>43022</v>
      </c>
      <c r="G43" s="96">
        <v>1</v>
      </c>
      <c r="H43" s="48">
        <f t="shared" si="7"/>
        <v>10.255555555555556</v>
      </c>
      <c r="I43" s="33">
        <v>43433</v>
      </c>
      <c r="J43" s="139">
        <v>19.399999999999999</v>
      </c>
      <c r="K43" s="139">
        <v>0.44</v>
      </c>
      <c r="L43" s="21">
        <v>39.4</v>
      </c>
      <c r="M43" s="139">
        <v>0.87</v>
      </c>
      <c r="N43" s="21">
        <v>142.5</v>
      </c>
      <c r="O43" s="139">
        <v>0.67</v>
      </c>
      <c r="P43" s="139">
        <v>68</v>
      </c>
      <c r="Q43" s="139">
        <v>0.59</v>
      </c>
      <c r="R43" s="21" t="s">
        <v>174</v>
      </c>
      <c r="S43" s="139">
        <v>-0.08</v>
      </c>
      <c r="T43" s="139">
        <v>0.13</v>
      </c>
      <c r="U43" s="21"/>
      <c r="V43" s="139">
        <v>7.1</v>
      </c>
      <c r="W43" s="139">
        <v>6.5</v>
      </c>
      <c r="X43" s="171">
        <v>7.2</v>
      </c>
      <c r="Y43" s="171">
        <v>6.6</v>
      </c>
      <c r="Z43" s="139"/>
      <c r="AA43" s="201">
        <f t="shared" si="2"/>
        <v>6.9333333333333336</v>
      </c>
      <c r="AB43" s="201">
        <f t="shared" si="3"/>
        <v>6.85</v>
      </c>
      <c r="AC43" s="21">
        <v>156</v>
      </c>
      <c r="AD43" s="21">
        <v>44</v>
      </c>
      <c r="AE43" s="121">
        <v>58</v>
      </c>
      <c r="AF43" s="21">
        <v>89</v>
      </c>
      <c r="AG43" s="139">
        <v>21.89</v>
      </c>
      <c r="AH43" s="21" t="s">
        <v>179</v>
      </c>
      <c r="AI43" s="139">
        <v>18.100000000000001</v>
      </c>
      <c r="AJ43" s="21">
        <v>1</v>
      </c>
      <c r="AK43" s="139">
        <v>29</v>
      </c>
      <c r="AL43" s="139">
        <v>0.76</v>
      </c>
      <c r="AM43" s="21">
        <v>1</v>
      </c>
      <c r="AN43" s="96">
        <v>1</v>
      </c>
      <c r="AO43" s="7">
        <v>1</v>
      </c>
      <c r="AP43" s="96">
        <v>0</v>
      </c>
      <c r="AQ43" s="323">
        <v>1.88</v>
      </c>
      <c r="AR43" s="359">
        <v>0.75</v>
      </c>
      <c r="AS43" s="325" t="s">
        <v>274</v>
      </c>
      <c r="AT43" s="196" t="s">
        <v>173</v>
      </c>
      <c r="AU43" s="7">
        <v>0</v>
      </c>
      <c r="AV43" s="7">
        <v>2</v>
      </c>
      <c r="AW43" s="130">
        <f t="shared" si="5"/>
        <v>-0.10000000000000053</v>
      </c>
      <c r="AX43" s="7">
        <v>1.03</v>
      </c>
      <c r="AY43" s="7">
        <v>14</v>
      </c>
      <c r="AZ43" s="253">
        <f t="shared" si="8"/>
        <v>0.59000000000000008</v>
      </c>
    </row>
    <row r="44" spans="1:52" ht="15.75" customHeight="1">
      <c r="A44" s="25">
        <v>0</v>
      </c>
      <c r="B44" s="26">
        <v>39275</v>
      </c>
      <c r="C44" s="124">
        <f t="shared" si="6"/>
        <v>0.46027397260273972</v>
      </c>
      <c r="D44" s="124">
        <v>2</v>
      </c>
      <c r="E44" s="124">
        <v>2</v>
      </c>
      <c r="F44" s="97">
        <v>43255</v>
      </c>
      <c r="G44" s="98">
        <v>1</v>
      </c>
      <c r="H44" s="48">
        <f t="shared" si="7"/>
        <v>11.361111111111111</v>
      </c>
      <c r="I44" s="26">
        <v>43426</v>
      </c>
      <c r="J44" s="140">
        <v>17.8</v>
      </c>
      <c r="K44" s="140">
        <v>-0.3</v>
      </c>
      <c r="L44" s="23">
        <v>41</v>
      </c>
      <c r="M44" s="140">
        <v>0.68</v>
      </c>
      <c r="N44" s="23" t="s">
        <v>131</v>
      </c>
      <c r="O44" s="140">
        <v>1.41</v>
      </c>
      <c r="P44" s="140">
        <v>64.5</v>
      </c>
      <c r="Q44" s="140">
        <v>-0.39</v>
      </c>
      <c r="R44" s="23" t="s">
        <v>168</v>
      </c>
      <c r="S44" s="140">
        <v>0.35</v>
      </c>
      <c r="T44" s="140">
        <v>-0.49</v>
      </c>
      <c r="U44" s="23"/>
      <c r="V44" s="140">
        <v>6.3</v>
      </c>
      <c r="W44" s="172">
        <v>6.2</v>
      </c>
      <c r="X44" s="172">
        <v>6.6</v>
      </c>
      <c r="Y44" s="140"/>
      <c r="Z44" s="140"/>
      <c r="AA44" s="193">
        <f t="shared" si="2"/>
        <v>6.3666666666666671</v>
      </c>
      <c r="AB44" s="193">
        <f t="shared" si="3"/>
        <v>6.3666666666666671</v>
      </c>
      <c r="AC44" s="23">
        <v>134</v>
      </c>
      <c r="AD44" s="23">
        <v>61</v>
      </c>
      <c r="AE44" s="20">
        <v>53</v>
      </c>
      <c r="AF44" s="23">
        <v>69</v>
      </c>
      <c r="AG44" s="140">
        <v>28.45</v>
      </c>
      <c r="AH44" s="23"/>
      <c r="AI44" s="140"/>
      <c r="AJ44" s="23">
        <v>1</v>
      </c>
      <c r="AK44" s="140">
        <v>28</v>
      </c>
      <c r="AL44" s="140">
        <v>0.68</v>
      </c>
      <c r="AM44" s="34">
        <v>0</v>
      </c>
      <c r="AN44" s="112">
        <v>0</v>
      </c>
      <c r="AO44" s="113">
        <v>0</v>
      </c>
      <c r="AP44" s="114">
        <v>0</v>
      </c>
      <c r="AQ44" s="374">
        <v>0.57999999999999996</v>
      </c>
      <c r="AR44" s="375" t="s">
        <v>295</v>
      </c>
      <c r="AS44" s="376" t="s">
        <v>294</v>
      </c>
      <c r="AT44" s="327" t="s">
        <v>119</v>
      </c>
      <c r="AU44" s="237">
        <v>0</v>
      </c>
      <c r="AV44" s="237">
        <v>1</v>
      </c>
      <c r="AW44" s="130">
        <f t="shared" si="5"/>
        <v>-0.29999999999999982</v>
      </c>
      <c r="AX44" s="237">
        <v>-1.26</v>
      </c>
      <c r="AY44" s="237">
        <v>11.5</v>
      </c>
      <c r="AZ44" s="253">
        <f t="shared" si="8"/>
        <v>-0.96</v>
      </c>
    </row>
    <row r="45" spans="1:52" ht="15.75" customHeight="1">
      <c r="A45" s="196">
        <v>0</v>
      </c>
      <c r="B45" s="197">
        <v>41353</v>
      </c>
      <c r="C45" s="124">
        <f t="shared" si="6"/>
        <v>2.4383561643835616</v>
      </c>
      <c r="D45" s="198">
        <v>1</v>
      </c>
      <c r="E45" s="124">
        <v>2</v>
      </c>
      <c r="F45" s="197">
        <v>42630</v>
      </c>
      <c r="G45" s="199">
        <v>0</v>
      </c>
      <c r="H45" s="48">
        <f t="shared" si="7"/>
        <v>5.9638888888888886</v>
      </c>
      <c r="I45" s="200">
        <v>43531</v>
      </c>
      <c r="J45" s="196">
        <v>14.2</v>
      </c>
      <c r="K45" s="196">
        <v>-1</v>
      </c>
      <c r="L45" s="196">
        <v>18.399999999999999</v>
      </c>
      <c r="M45" s="196">
        <v>-0.81</v>
      </c>
      <c r="N45" s="196">
        <v>113.8</v>
      </c>
      <c r="O45" s="196">
        <v>-0.31</v>
      </c>
      <c r="P45" s="196"/>
      <c r="Q45" s="196"/>
      <c r="R45" s="196" t="s">
        <v>208</v>
      </c>
      <c r="S45" s="196">
        <v>-0.52</v>
      </c>
      <c r="T45" s="196">
        <v>-0.11</v>
      </c>
      <c r="U45" s="196" t="s">
        <v>209</v>
      </c>
      <c r="V45" s="196">
        <v>8</v>
      </c>
      <c r="W45" s="196">
        <v>7.2</v>
      </c>
      <c r="X45" s="196">
        <v>7.2</v>
      </c>
      <c r="Y45" s="196">
        <v>8.1</v>
      </c>
      <c r="Z45" s="196">
        <v>9</v>
      </c>
      <c r="AA45" s="201">
        <f t="shared" si="2"/>
        <v>7.4666666666666659</v>
      </c>
      <c r="AB45" s="201">
        <f t="shared" si="3"/>
        <v>7.9</v>
      </c>
      <c r="AC45" s="196">
        <v>133</v>
      </c>
      <c r="AD45" s="196">
        <v>39</v>
      </c>
      <c r="AE45" s="196">
        <v>55</v>
      </c>
      <c r="AF45" s="196">
        <v>70</v>
      </c>
      <c r="AG45" s="196">
        <v>42</v>
      </c>
      <c r="AH45" s="196">
        <v>0.3</v>
      </c>
      <c r="AI45" s="196">
        <v>0</v>
      </c>
      <c r="AJ45" s="196">
        <v>1</v>
      </c>
      <c r="AK45" s="196">
        <v>12</v>
      </c>
      <c r="AL45" s="196">
        <v>0.65</v>
      </c>
      <c r="AM45" s="196">
        <v>1</v>
      </c>
      <c r="AN45" s="196">
        <v>0</v>
      </c>
      <c r="AO45" s="196">
        <v>1</v>
      </c>
      <c r="AP45" s="199">
        <v>0</v>
      </c>
      <c r="AQ45" s="377">
        <v>2.14</v>
      </c>
      <c r="AR45" s="199">
        <v>0.17</v>
      </c>
      <c r="AS45" s="196" t="s">
        <v>279</v>
      </c>
      <c r="AT45" s="196" t="s">
        <v>210</v>
      </c>
      <c r="AU45" s="196">
        <v>0</v>
      </c>
      <c r="AV45" s="196">
        <v>2</v>
      </c>
      <c r="AW45" s="130">
        <f t="shared" si="5"/>
        <v>0.79999999999999982</v>
      </c>
      <c r="AX45" s="196">
        <v>-1.99</v>
      </c>
      <c r="AY45" s="196">
        <v>14.2</v>
      </c>
      <c r="AZ45" s="253">
        <f t="shared" si="8"/>
        <v>-0.99</v>
      </c>
    </row>
    <row r="46" spans="1:52" ht="15.75" customHeight="1">
      <c r="A46" s="15">
        <v>0</v>
      </c>
      <c r="B46" s="47">
        <v>39741</v>
      </c>
      <c r="C46" s="124">
        <f t="shared" si="6"/>
        <v>5.4794520547945206E-3</v>
      </c>
      <c r="D46" s="124">
        <v>1</v>
      </c>
      <c r="E46" s="124">
        <v>2</v>
      </c>
      <c r="F46" s="47">
        <v>43509</v>
      </c>
      <c r="G46" s="15">
        <v>1</v>
      </c>
      <c r="H46" s="48">
        <f t="shared" si="7"/>
        <v>10.319444444444445</v>
      </c>
      <c r="I46" s="47">
        <v>43511</v>
      </c>
      <c r="J46" s="15">
        <v>17.55</v>
      </c>
      <c r="K46" s="13">
        <v>-0.2</v>
      </c>
      <c r="L46" s="13">
        <v>40.200000000000003</v>
      </c>
      <c r="M46" s="13">
        <v>1.25</v>
      </c>
      <c r="N46" s="13">
        <v>150.19999999999999</v>
      </c>
      <c r="O46" s="13">
        <v>2.06</v>
      </c>
      <c r="P46" s="13">
        <v>64</v>
      </c>
      <c r="Q46" s="13">
        <v>-0.18</v>
      </c>
      <c r="R46" s="13" t="s">
        <v>211</v>
      </c>
      <c r="S46" s="13">
        <v>0.69</v>
      </c>
      <c r="T46" s="13">
        <v>0.96</v>
      </c>
      <c r="U46" s="15"/>
      <c r="V46" s="15">
        <v>12.6</v>
      </c>
      <c r="W46" s="15"/>
      <c r="X46" s="15"/>
      <c r="Y46" s="15"/>
      <c r="Z46" s="15"/>
      <c r="AA46" s="193">
        <f t="shared" si="2"/>
        <v>12.6</v>
      </c>
      <c r="AB46" s="193">
        <f t="shared" si="3"/>
        <v>12.6</v>
      </c>
      <c r="AC46" s="15"/>
      <c r="AD46" s="15"/>
      <c r="AE46" s="15"/>
      <c r="AF46" s="15"/>
      <c r="AG46" s="15">
        <v>20.12</v>
      </c>
      <c r="AH46" s="15"/>
      <c r="AI46" s="15"/>
      <c r="AJ46" s="188">
        <v>1</v>
      </c>
      <c r="AK46" s="15"/>
      <c r="AL46" s="15"/>
      <c r="AM46" s="188">
        <v>1</v>
      </c>
      <c r="AN46" s="15">
        <v>0</v>
      </c>
      <c r="AO46" s="13">
        <v>1</v>
      </c>
      <c r="AP46" s="15">
        <v>0</v>
      </c>
      <c r="AQ46" s="378">
        <v>0.47</v>
      </c>
      <c r="AR46" s="379">
        <v>0.32</v>
      </c>
      <c r="AS46" s="322" t="s">
        <v>280</v>
      </c>
      <c r="AT46" s="322" t="s">
        <v>212</v>
      </c>
      <c r="AU46" s="13">
        <v>0</v>
      </c>
      <c r="AV46" s="13">
        <v>1</v>
      </c>
      <c r="AW46" s="130">
        <f t="shared" si="5"/>
        <v>12.6</v>
      </c>
      <c r="AX46" s="13">
        <v>-0.27</v>
      </c>
      <c r="AY46" s="13">
        <v>12.6</v>
      </c>
      <c r="AZ46" s="253">
        <f t="shared" si="8"/>
        <v>-7.0000000000000007E-2</v>
      </c>
    </row>
    <row r="47" spans="1:52" ht="15.75" customHeight="1">
      <c r="A47" s="9">
        <v>1</v>
      </c>
      <c r="B47" s="8">
        <v>40748</v>
      </c>
      <c r="C47" s="124">
        <f t="shared" si="6"/>
        <v>13</v>
      </c>
      <c r="D47" s="202">
        <v>1</v>
      </c>
      <c r="E47" s="124">
        <v>2</v>
      </c>
      <c r="F47" s="8">
        <v>38718</v>
      </c>
      <c r="G47" s="9">
        <v>1</v>
      </c>
      <c r="H47" s="48">
        <f t="shared" si="7"/>
        <v>7.6166666666666663</v>
      </c>
      <c r="I47" s="8">
        <v>43530</v>
      </c>
      <c r="J47" s="9">
        <v>20.22</v>
      </c>
      <c r="K47" s="7">
        <v>1.59</v>
      </c>
      <c r="L47" s="7">
        <v>32</v>
      </c>
      <c r="M47" s="7">
        <v>1.5</v>
      </c>
      <c r="N47" s="7">
        <v>125.8</v>
      </c>
      <c r="O47" s="7">
        <v>0.39</v>
      </c>
      <c r="P47" s="7">
        <v>60</v>
      </c>
      <c r="Q47" s="7">
        <v>0.56999999999999995</v>
      </c>
      <c r="R47" s="7" t="s">
        <v>215</v>
      </c>
      <c r="S47" s="7">
        <v>-1.17</v>
      </c>
      <c r="T47" s="7">
        <v>0.86</v>
      </c>
      <c r="U47" s="9"/>
      <c r="V47" s="9">
        <v>11.3</v>
      </c>
      <c r="W47" s="9">
        <v>12.8</v>
      </c>
      <c r="X47" s="9"/>
      <c r="Y47" s="9"/>
      <c r="Z47" s="9"/>
      <c r="AA47" s="201">
        <f t="shared" si="2"/>
        <v>12.05</v>
      </c>
      <c r="AB47" s="201">
        <f t="shared" si="3"/>
        <v>12.05</v>
      </c>
      <c r="AC47" s="9"/>
      <c r="AD47" s="9"/>
      <c r="AE47" s="9"/>
      <c r="AF47" s="9"/>
      <c r="AG47" s="9">
        <v>18.18</v>
      </c>
      <c r="AH47" s="9">
        <v>47.1</v>
      </c>
      <c r="AI47" s="9">
        <v>2</v>
      </c>
      <c r="AJ47" s="186">
        <v>1</v>
      </c>
      <c r="AK47" s="9">
        <v>24.5</v>
      </c>
      <c r="AL47" s="9">
        <v>0.83</v>
      </c>
      <c r="AM47" s="186">
        <v>0</v>
      </c>
      <c r="AN47" s="9">
        <v>0</v>
      </c>
      <c r="AO47" s="7">
        <v>0</v>
      </c>
      <c r="AP47" s="9">
        <v>0</v>
      </c>
      <c r="AQ47" s="377">
        <v>2.19</v>
      </c>
      <c r="AR47" s="199">
        <v>2.34</v>
      </c>
      <c r="AS47" s="196" t="s">
        <v>286</v>
      </c>
      <c r="AT47" s="196" t="s">
        <v>213</v>
      </c>
      <c r="AU47" s="7">
        <v>1</v>
      </c>
      <c r="AV47" s="7">
        <v>2</v>
      </c>
      <c r="AW47" s="130">
        <f t="shared" si="5"/>
        <v>11.3</v>
      </c>
      <c r="AX47" s="244"/>
      <c r="AY47" s="244"/>
      <c r="AZ47" s="253"/>
    </row>
    <row r="48" spans="1:52" ht="15.75" customHeight="1">
      <c r="A48">
        <v>1</v>
      </c>
      <c r="B48" s="1">
        <v>38826</v>
      </c>
      <c r="C48" s="124">
        <f t="shared" si="6"/>
        <v>2.2273972602739724</v>
      </c>
      <c r="D48" s="187">
        <v>5</v>
      </c>
      <c r="E48" s="124">
        <v>2</v>
      </c>
      <c r="F48" s="1">
        <v>42736</v>
      </c>
      <c r="G48">
        <v>0</v>
      </c>
      <c r="H48" s="48">
        <f t="shared" si="7"/>
        <v>12.958333333333334</v>
      </c>
      <c r="I48" s="1">
        <v>43559</v>
      </c>
      <c r="J48">
        <v>18.48</v>
      </c>
      <c r="K48">
        <v>-0.55000000000000004</v>
      </c>
      <c r="L48">
        <v>50.3</v>
      </c>
      <c r="M48">
        <v>0.66</v>
      </c>
      <c r="N48">
        <v>165</v>
      </c>
      <c r="O48">
        <v>1.83</v>
      </c>
      <c r="P48">
        <v>67</v>
      </c>
      <c r="Q48">
        <v>0.15</v>
      </c>
      <c r="R48" t="s">
        <v>216</v>
      </c>
      <c r="S48">
        <v>-0.11</v>
      </c>
      <c r="T48">
        <v>1.1100000000000001</v>
      </c>
      <c r="V48">
        <v>6.6</v>
      </c>
      <c r="W48">
        <v>6.1</v>
      </c>
      <c r="X48">
        <v>5.8</v>
      </c>
      <c r="Y48">
        <v>6.2</v>
      </c>
      <c r="AA48" s="178">
        <f t="shared" si="2"/>
        <v>6.166666666666667</v>
      </c>
      <c r="AB48" s="178">
        <f t="shared" si="3"/>
        <v>6.1749999999999998</v>
      </c>
      <c r="AC48">
        <v>130</v>
      </c>
      <c r="AD48">
        <v>77</v>
      </c>
      <c r="AE48">
        <v>53</v>
      </c>
      <c r="AF48">
        <v>62</v>
      </c>
      <c r="AG48">
        <v>9.15</v>
      </c>
      <c r="AH48">
        <v>40.5</v>
      </c>
      <c r="AI48">
        <v>2</v>
      </c>
      <c r="AJ48">
        <v>1</v>
      </c>
      <c r="AK48">
        <v>27</v>
      </c>
      <c r="AL48">
        <v>0.53</v>
      </c>
      <c r="AM48">
        <v>1</v>
      </c>
      <c r="AN48">
        <v>0</v>
      </c>
      <c r="AO48">
        <v>1</v>
      </c>
      <c r="AP48">
        <v>0</v>
      </c>
      <c r="AQ48" s="380">
        <v>1.01</v>
      </c>
      <c r="AR48" s="381">
        <v>0.08</v>
      </c>
      <c r="AS48" s="335" t="s">
        <v>278</v>
      </c>
      <c r="AT48" s="335" t="s">
        <v>214</v>
      </c>
      <c r="AU48" s="5">
        <v>0</v>
      </c>
      <c r="AV48" s="5">
        <v>2</v>
      </c>
      <c r="AW48" s="130">
        <f t="shared" si="5"/>
        <v>0.79999999999999982</v>
      </c>
      <c r="AX48" s="244"/>
      <c r="AY48" s="244"/>
      <c r="AZ48" s="253"/>
    </row>
    <row r="49" spans="1:53" s="287" customFormat="1" ht="15.75" customHeight="1">
      <c r="A49" s="283">
        <v>0</v>
      </c>
      <c r="B49" s="284">
        <v>36713</v>
      </c>
      <c r="C49" s="124">
        <f t="shared" si="6"/>
        <v>6.4465753424657537</v>
      </c>
      <c r="D49" s="285">
        <v>5</v>
      </c>
      <c r="E49" s="124">
        <v>2</v>
      </c>
      <c r="F49" s="284">
        <v>41262</v>
      </c>
      <c r="G49" s="283">
        <v>0</v>
      </c>
      <c r="H49" s="48">
        <f t="shared" si="7"/>
        <v>18.988888888888887</v>
      </c>
      <c r="I49" s="284">
        <v>43648</v>
      </c>
      <c r="J49" s="283">
        <v>19.600000000000001</v>
      </c>
      <c r="K49" s="283">
        <v>-0.89</v>
      </c>
      <c r="L49" s="283">
        <v>55.1</v>
      </c>
      <c r="M49" s="283">
        <v>-1.23</v>
      </c>
      <c r="N49" s="283">
        <v>167.6</v>
      </c>
      <c r="O49" s="283">
        <v>-1.32</v>
      </c>
      <c r="P49" s="283">
        <v>72</v>
      </c>
      <c r="Q49" s="283">
        <v>-0.11</v>
      </c>
      <c r="R49" s="283" t="s">
        <v>225</v>
      </c>
      <c r="S49" s="283">
        <v>-1.04</v>
      </c>
      <c r="T49" s="283">
        <v>0.38</v>
      </c>
      <c r="U49" s="283"/>
      <c r="V49" s="283">
        <v>12.3</v>
      </c>
      <c r="W49" s="283"/>
      <c r="X49" s="283"/>
      <c r="Y49" s="283"/>
      <c r="Z49" s="283"/>
      <c r="AA49" s="201">
        <f t="shared" si="2"/>
        <v>12.3</v>
      </c>
      <c r="AB49" s="201">
        <f t="shared" si="3"/>
        <v>12.3</v>
      </c>
      <c r="AC49" s="283">
        <v>166</v>
      </c>
      <c r="AD49" s="283">
        <v>212</v>
      </c>
      <c r="AE49" s="283">
        <v>41</v>
      </c>
      <c r="AF49" s="283">
        <v>83</v>
      </c>
      <c r="AG49" s="283">
        <v>19.8</v>
      </c>
      <c r="AH49" s="283">
        <v>8.6</v>
      </c>
      <c r="AI49" s="283">
        <v>4.2</v>
      </c>
      <c r="AJ49" s="283">
        <v>1</v>
      </c>
      <c r="AK49" s="283">
        <v>39</v>
      </c>
      <c r="AL49" s="283">
        <v>0.7</v>
      </c>
      <c r="AM49" s="283">
        <v>1</v>
      </c>
      <c r="AN49" s="283">
        <v>0</v>
      </c>
      <c r="AO49" s="283">
        <v>1</v>
      </c>
      <c r="AP49" s="283">
        <v>0</v>
      </c>
      <c r="AQ49" s="382">
        <v>0.44</v>
      </c>
      <c r="AR49" s="383">
        <v>1.0900000000000001</v>
      </c>
      <c r="AS49" s="384" t="s">
        <v>287</v>
      </c>
      <c r="AT49" s="384" t="s">
        <v>224</v>
      </c>
      <c r="AU49" s="287">
        <v>0</v>
      </c>
      <c r="AV49" s="287">
        <v>1</v>
      </c>
      <c r="AW49" s="130">
        <f t="shared" si="5"/>
        <v>12.3</v>
      </c>
      <c r="AX49" s="286"/>
      <c r="AY49" s="286"/>
      <c r="AZ49" s="286"/>
      <c r="BA49" s="287" t="s">
        <v>264</v>
      </c>
    </row>
    <row r="50" spans="1:53" s="287" customFormat="1" ht="15.75" customHeight="1">
      <c r="A50" s="283">
        <v>1</v>
      </c>
      <c r="B50" s="284">
        <v>41750</v>
      </c>
      <c r="C50" s="124">
        <f t="shared" si="6"/>
        <v>3.3095890410958906</v>
      </c>
      <c r="D50" s="288">
        <v>1</v>
      </c>
      <c r="E50" s="124">
        <v>2</v>
      </c>
      <c r="F50" s="284">
        <v>42370</v>
      </c>
      <c r="G50" s="283">
        <v>0</v>
      </c>
      <c r="H50" s="48">
        <f t="shared" si="7"/>
        <v>5.05</v>
      </c>
      <c r="I50" s="284">
        <v>43594</v>
      </c>
      <c r="J50" s="283">
        <v>14.75</v>
      </c>
      <c r="K50" s="283">
        <v>-0.6</v>
      </c>
      <c r="L50" s="283">
        <v>16.8</v>
      </c>
      <c r="M50" s="283">
        <v>-0.6</v>
      </c>
      <c r="N50" s="283">
        <v>106.7</v>
      </c>
      <c r="O50" s="283">
        <v>-0.28999999999999998</v>
      </c>
      <c r="P50" s="283">
        <v>52</v>
      </c>
      <c r="Q50" s="283">
        <v>-0.47</v>
      </c>
      <c r="R50" s="283" t="s">
        <v>266</v>
      </c>
      <c r="S50" s="283">
        <v>-0.52</v>
      </c>
      <c r="T50" s="283">
        <v>0.57999999999999996</v>
      </c>
      <c r="U50" s="283"/>
      <c r="V50" s="283">
        <v>6.8</v>
      </c>
      <c r="W50" s="283">
        <v>7.1</v>
      </c>
      <c r="X50" s="283">
        <v>6.4</v>
      </c>
      <c r="Y50" s="283">
        <v>7</v>
      </c>
      <c r="Z50" s="283"/>
      <c r="AA50" s="178">
        <f t="shared" si="2"/>
        <v>6.7666666666666657</v>
      </c>
      <c r="AB50" s="178">
        <f t="shared" si="3"/>
        <v>6.8249999999999993</v>
      </c>
      <c r="AC50" s="283">
        <v>168</v>
      </c>
      <c r="AD50" s="283">
        <v>36</v>
      </c>
      <c r="AE50" s="283">
        <v>65</v>
      </c>
      <c r="AF50" s="283">
        <v>96</v>
      </c>
      <c r="AG50" s="283">
        <v>21.2</v>
      </c>
      <c r="AH50" s="283">
        <v>48.1</v>
      </c>
      <c r="AI50" s="283">
        <v>1</v>
      </c>
      <c r="AJ50" s="283">
        <v>0</v>
      </c>
      <c r="AK50" s="283">
        <v>16</v>
      </c>
      <c r="AL50" s="283">
        <v>0.83</v>
      </c>
      <c r="AM50" s="283"/>
      <c r="AN50" s="283"/>
      <c r="AO50" s="283"/>
      <c r="AP50" s="283">
        <v>0</v>
      </c>
      <c r="AQ50" s="382">
        <v>0.09</v>
      </c>
      <c r="AR50" s="383">
        <v>0.1</v>
      </c>
      <c r="AS50" s="383" t="s">
        <v>319</v>
      </c>
      <c r="AT50" s="384" t="s">
        <v>265</v>
      </c>
      <c r="AU50" s="286">
        <v>0</v>
      </c>
      <c r="AV50" s="286">
        <v>1</v>
      </c>
      <c r="AW50" s="130">
        <f t="shared" si="5"/>
        <v>0.39999999999999947</v>
      </c>
      <c r="AX50" s="286"/>
      <c r="AY50" s="286"/>
      <c r="AZ50" s="286"/>
      <c r="BA50" s="287" t="s">
        <v>267</v>
      </c>
    </row>
    <row r="51" spans="1:53" s="15" customFormat="1" ht="15.75" customHeight="1">
      <c r="A51" s="15">
        <v>0</v>
      </c>
      <c r="B51" s="47">
        <v>39086</v>
      </c>
      <c r="D51" s="15">
        <v>1</v>
      </c>
      <c r="E51" s="15">
        <v>3</v>
      </c>
      <c r="H51" s="48">
        <f t="shared" si="7"/>
        <v>11.191666666666666</v>
      </c>
      <c r="I51" s="47">
        <v>43172</v>
      </c>
      <c r="J51" s="15">
        <v>25.02</v>
      </c>
      <c r="K51" s="15">
        <v>2.34</v>
      </c>
      <c r="L51" s="15">
        <v>48.2</v>
      </c>
      <c r="M51" s="15">
        <v>1.91</v>
      </c>
      <c r="N51" s="15">
        <v>138.80000000000001</v>
      </c>
      <c r="O51" s="15">
        <v>-0.62</v>
      </c>
      <c r="R51" s="291"/>
      <c r="S51" s="291"/>
      <c r="T51" s="291"/>
      <c r="V51" s="15">
        <v>5.7</v>
      </c>
      <c r="AC51" s="15">
        <v>197</v>
      </c>
      <c r="AD51" s="15">
        <v>155</v>
      </c>
      <c r="AE51" s="15">
        <v>42</v>
      </c>
      <c r="AF51" s="15">
        <v>124</v>
      </c>
      <c r="AG51" s="15">
        <v>12.38</v>
      </c>
      <c r="AQ51" s="378">
        <v>8.2371645137636182</v>
      </c>
      <c r="AR51" s="379"/>
      <c r="AS51" s="379"/>
      <c r="AT51" s="379"/>
      <c r="AU51" s="15">
        <v>2</v>
      </c>
      <c r="AV51" s="15">
        <v>3</v>
      </c>
      <c r="AY51" s="260"/>
    </row>
    <row r="52" spans="1:53" ht="15.75" customHeight="1">
      <c r="A52">
        <v>0</v>
      </c>
      <c r="B52" s="1">
        <v>37750</v>
      </c>
      <c r="D52">
        <v>1</v>
      </c>
      <c r="E52" s="15">
        <v>3</v>
      </c>
      <c r="H52" s="48">
        <f t="shared" si="7"/>
        <v>14.844444444444445</v>
      </c>
      <c r="I52" s="1">
        <v>43172</v>
      </c>
      <c r="J52">
        <v>31.1</v>
      </c>
      <c r="K52">
        <v>3.69</v>
      </c>
      <c r="L52">
        <v>85.5</v>
      </c>
      <c r="M52">
        <v>2.89</v>
      </c>
      <c r="N52">
        <v>165.8</v>
      </c>
      <c r="O52">
        <v>0.08</v>
      </c>
      <c r="P52">
        <v>100</v>
      </c>
      <c r="Q52">
        <v>4.0199999999999996</v>
      </c>
      <c r="R52" t="s">
        <v>235</v>
      </c>
      <c r="S52">
        <v>-1.96</v>
      </c>
      <c r="T52">
        <v>0.22</v>
      </c>
      <c r="V52">
        <v>5.7</v>
      </c>
      <c r="AC52">
        <v>136</v>
      </c>
      <c r="AD52">
        <v>56</v>
      </c>
      <c r="AE52">
        <v>41</v>
      </c>
      <c r="AF52">
        <v>84</v>
      </c>
      <c r="AG52">
        <v>15.97</v>
      </c>
      <c r="AQ52" s="380">
        <v>1.3153984675181936</v>
      </c>
      <c r="AR52" s="381"/>
      <c r="AS52" s="381"/>
      <c r="AT52" s="381"/>
      <c r="AU52" s="15">
        <v>2</v>
      </c>
      <c r="AV52">
        <v>2</v>
      </c>
    </row>
    <row r="53" spans="1:53" ht="15.75" customHeight="1">
      <c r="A53">
        <v>0</v>
      </c>
      <c r="B53" s="1">
        <v>37333</v>
      </c>
      <c r="D53">
        <v>5</v>
      </c>
      <c r="E53" s="15">
        <v>3</v>
      </c>
      <c r="H53" s="48">
        <f t="shared" si="7"/>
        <v>16.024999999999999</v>
      </c>
      <c r="I53" s="1">
        <v>43186</v>
      </c>
      <c r="J53">
        <v>32.28</v>
      </c>
      <c r="K53">
        <v>3.85</v>
      </c>
      <c r="L53">
        <v>108.1</v>
      </c>
      <c r="M53">
        <v>4.71</v>
      </c>
      <c r="N53">
        <v>183</v>
      </c>
      <c r="O53">
        <v>1.79</v>
      </c>
      <c r="P53">
        <v>110</v>
      </c>
      <c r="Q53">
        <v>5.49</v>
      </c>
      <c r="R53" t="s">
        <v>237</v>
      </c>
      <c r="S53">
        <v>-0.9</v>
      </c>
      <c r="T53">
        <v>0.76</v>
      </c>
      <c r="V53">
        <v>5.3</v>
      </c>
      <c r="AC53">
        <v>157</v>
      </c>
      <c r="AD53">
        <v>59</v>
      </c>
      <c r="AE53">
        <v>39</v>
      </c>
      <c r="AF53">
        <v>166</v>
      </c>
      <c r="AG53">
        <v>18.75</v>
      </c>
      <c r="AQ53" s="380">
        <v>2.3745165121939866</v>
      </c>
      <c r="AR53" s="381"/>
      <c r="AS53" s="381"/>
      <c r="AT53" s="381"/>
      <c r="AU53" s="15">
        <v>2</v>
      </c>
      <c r="AV53">
        <v>2</v>
      </c>
      <c r="AZ53" s="258"/>
    </row>
    <row r="54" spans="1:53" s="260" customFormat="1" ht="15.75" customHeight="1">
      <c r="A54" s="265">
        <v>0</v>
      </c>
      <c r="B54" s="412">
        <v>38841</v>
      </c>
      <c r="C54" s="263"/>
      <c r="D54" s="404">
        <v>2</v>
      </c>
      <c r="E54" s="15">
        <v>3</v>
      </c>
      <c r="F54" s="267"/>
      <c r="G54" s="271"/>
      <c r="H54" s="48">
        <f t="shared" si="7"/>
        <v>11.938888888888888</v>
      </c>
      <c r="I54" s="406">
        <v>43202</v>
      </c>
      <c r="J54" s="260">
        <v>33</v>
      </c>
      <c r="K54" s="260">
        <v>4.8600000000000003</v>
      </c>
      <c r="L54" s="260">
        <v>88.7</v>
      </c>
      <c r="M54" s="260">
        <v>7.03</v>
      </c>
      <c r="N54" s="260">
        <v>164</v>
      </c>
      <c r="O54" s="260">
        <v>2.88</v>
      </c>
      <c r="P54" s="260">
        <v>112</v>
      </c>
      <c r="Q54" s="260">
        <v>5.91</v>
      </c>
      <c r="R54" s="260" t="s">
        <v>245</v>
      </c>
      <c r="S54" s="260">
        <v>1.1299999999999999</v>
      </c>
      <c r="T54" s="260">
        <v>0.98</v>
      </c>
      <c r="V54" s="260">
        <v>4.7</v>
      </c>
      <c r="AC54" s="260">
        <v>218</v>
      </c>
      <c r="AD54" s="260">
        <v>129</v>
      </c>
      <c r="AE54" s="260">
        <v>68</v>
      </c>
      <c r="AF54" s="260">
        <v>128</v>
      </c>
      <c r="AG54" s="260">
        <v>17.489999999999998</v>
      </c>
      <c r="AQ54" s="385">
        <v>4.6030829125773751</v>
      </c>
      <c r="AR54" s="386"/>
      <c r="AS54" s="386"/>
      <c r="AT54" s="386"/>
      <c r="AU54" s="15">
        <v>2</v>
      </c>
      <c r="AV54" s="260">
        <v>3</v>
      </c>
      <c r="AZ54" s="257"/>
    </row>
    <row r="55" spans="1:53" s="260" customFormat="1" ht="15.75" customHeight="1">
      <c r="A55" s="266">
        <v>0</v>
      </c>
      <c r="B55" s="272">
        <v>38104</v>
      </c>
      <c r="C55" s="264"/>
      <c r="D55" s="404">
        <v>3</v>
      </c>
      <c r="E55" s="15">
        <v>3</v>
      </c>
      <c r="F55" s="268"/>
      <c r="G55" s="270"/>
      <c r="H55" s="48">
        <f t="shared" si="7"/>
        <v>13.972222222222221</v>
      </c>
      <c r="I55" s="277">
        <v>43207</v>
      </c>
      <c r="J55" s="278">
        <v>32.270000000000003</v>
      </c>
      <c r="K55" s="260">
        <v>4.2</v>
      </c>
      <c r="L55" s="260">
        <v>91.3</v>
      </c>
      <c r="M55" s="260">
        <v>4.7699999999999996</v>
      </c>
      <c r="N55" s="260">
        <v>168.2</v>
      </c>
      <c r="O55" s="260">
        <v>0.99</v>
      </c>
      <c r="P55" s="260">
        <v>104</v>
      </c>
      <c r="Q55" s="260">
        <v>4.47</v>
      </c>
      <c r="R55" s="261" t="s">
        <v>247</v>
      </c>
      <c r="S55" s="260">
        <v>0.86</v>
      </c>
      <c r="T55" s="260">
        <v>0.89</v>
      </c>
      <c r="V55" s="260">
        <v>4.7</v>
      </c>
      <c r="AC55" s="260">
        <v>126</v>
      </c>
      <c r="AD55" s="260">
        <v>66</v>
      </c>
      <c r="AE55" s="260">
        <v>34</v>
      </c>
      <c r="AF55" s="260">
        <v>79</v>
      </c>
      <c r="AG55" s="260">
        <v>29.6</v>
      </c>
      <c r="AQ55" s="385">
        <v>2.7546601898759984</v>
      </c>
      <c r="AR55" s="386"/>
      <c r="AS55" s="386"/>
      <c r="AT55" s="386"/>
      <c r="AU55" s="15">
        <v>2</v>
      </c>
      <c r="AV55" s="260">
        <v>2</v>
      </c>
      <c r="AZ55" s="257"/>
    </row>
    <row r="56" spans="1:53" s="262" customFormat="1" ht="15.75" customHeight="1">
      <c r="A56" s="273">
        <v>0</v>
      </c>
      <c r="B56" s="407">
        <v>37119</v>
      </c>
      <c r="C56" s="274"/>
      <c r="D56" s="404">
        <v>5</v>
      </c>
      <c r="E56" s="15">
        <v>3</v>
      </c>
      <c r="F56" s="269"/>
      <c r="G56" s="275"/>
      <c r="H56" s="48">
        <f t="shared" si="7"/>
        <v>16.880555555555556</v>
      </c>
      <c r="I56" s="408">
        <v>43284</v>
      </c>
      <c r="J56" s="274">
        <v>32.26</v>
      </c>
      <c r="K56" s="276">
        <v>3.56</v>
      </c>
      <c r="L56" s="262">
        <v>93.9</v>
      </c>
      <c r="M56" s="262">
        <v>2.94</v>
      </c>
      <c r="N56" s="262">
        <v>170.6</v>
      </c>
      <c r="O56" s="262">
        <v>-0.34</v>
      </c>
      <c r="P56" s="262">
        <v>108</v>
      </c>
      <c r="Q56" s="262">
        <v>5.2</v>
      </c>
      <c r="R56" s="262" t="s">
        <v>232</v>
      </c>
      <c r="S56" s="262">
        <v>0.56000000000000005</v>
      </c>
      <c r="T56" s="262">
        <v>1.17</v>
      </c>
      <c r="V56" s="262">
        <v>4.7</v>
      </c>
      <c r="AC56" s="262">
        <v>142</v>
      </c>
      <c r="AD56" s="262">
        <v>137</v>
      </c>
      <c r="AE56" s="262">
        <v>34</v>
      </c>
      <c r="AF56" s="262">
        <v>81</v>
      </c>
      <c r="AG56" s="262">
        <v>22.81</v>
      </c>
      <c r="AQ56" s="387">
        <v>0.64255042191271339</v>
      </c>
      <c r="AR56" s="388"/>
      <c r="AS56" s="388"/>
      <c r="AT56" s="388"/>
      <c r="AU56" s="15">
        <v>2</v>
      </c>
      <c r="AV56" s="262">
        <v>1</v>
      </c>
      <c r="AZ56" s="254"/>
    </row>
    <row r="57" spans="1:53" ht="15.75" customHeight="1">
      <c r="A57">
        <v>1</v>
      </c>
      <c r="B57" s="1">
        <v>38580</v>
      </c>
      <c r="D57" s="404">
        <v>2</v>
      </c>
      <c r="E57" s="15">
        <v>3</v>
      </c>
      <c r="H57" s="48">
        <f t="shared" si="7"/>
        <v>12.688888888888888</v>
      </c>
      <c r="I57" s="1">
        <v>43214</v>
      </c>
      <c r="J57">
        <v>38.33</v>
      </c>
      <c r="K57">
        <v>6.03</v>
      </c>
      <c r="L57">
        <v>91.5</v>
      </c>
      <c r="M57">
        <v>5.64</v>
      </c>
      <c r="N57">
        <v>154.5</v>
      </c>
      <c r="O57">
        <v>0.08</v>
      </c>
      <c r="P57">
        <v>106</v>
      </c>
      <c r="Q57">
        <v>6.89</v>
      </c>
      <c r="R57" t="s">
        <v>236</v>
      </c>
      <c r="S57">
        <v>0.77</v>
      </c>
      <c r="T57">
        <v>0.75</v>
      </c>
      <c r="V57">
        <v>5.2</v>
      </c>
      <c r="AC57">
        <v>170</v>
      </c>
      <c r="AD57">
        <v>108</v>
      </c>
      <c r="AE57">
        <v>44</v>
      </c>
      <c r="AF57">
        <v>104</v>
      </c>
      <c r="AG57">
        <v>12.69</v>
      </c>
      <c r="AQ57" s="380">
        <v>2.8080112105903412</v>
      </c>
      <c r="AR57" s="381"/>
      <c r="AS57" s="381"/>
      <c r="AT57" s="381"/>
      <c r="AU57" s="15">
        <v>2</v>
      </c>
      <c r="AV57" s="293">
        <v>2</v>
      </c>
      <c r="AZ57" s="259"/>
    </row>
    <row r="58" spans="1:53" ht="15.75" customHeight="1">
      <c r="A58">
        <v>1</v>
      </c>
      <c r="B58" s="1">
        <v>38803</v>
      </c>
      <c r="D58" s="404">
        <v>5</v>
      </c>
      <c r="E58" s="15">
        <v>3</v>
      </c>
      <c r="H58" s="48">
        <f t="shared" si="7"/>
        <v>12.138888888888889</v>
      </c>
      <c r="I58" s="1">
        <v>43237</v>
      </c>
      <c r="J58">
        <v>28.9</v>
      </c>
      <c r="K58">
        <v>2.98</v>
      </c>
      <c r="L58">
        <v>75.599999999999994</v>
      </c>
      <c r="M58">
        <v>4.0599999999999996</v>
      </c>
      <c r="N58">
        <v>161.5</v>
      </c>
      <c r="O58">
        <v>1.44</v>
      </c>
      <c r="P58">
        <v>101</v>
      </c>
      <c r="Q58">
        <v>7.09</v>
      </c>
      <c r="R58" t="s">
        <v>233</v>
      </c>
      <c r="S58">
        <v>1.45</v>
      </c>
      <c r="T58">
        <v>0.91</v>
      </c>
      <c r="V58">
        <v>5.2</v>
      </c>
      <c r="AC58">
        <v>129</v>
      </c>
      <c r="AD58">
        <v>55</v>
      </c>
      <c r="AE58">
        <v>41</v>
      </c>
      <c r="AF58">
        <v>77</v>
      </c>
      <c r="AG58">
        <v>18.690000000000001</v>
      </c>
      <c r="AQ58" s="380">
        <v>0.71152676956885352</v>
      </c>
      <c r="AR58" s="381"/>
      <c r="AS58" s="381"/>
      <c r="AT58" s="381"/>
      <c r="AU58" s="15">
        <v>2</v>
      </c>
      <c r="AV58" s="293">
        <v>1</v>
      </c>
    </row>
    <row r="59" spans="1:53" s="279" customFormat="1" ht="15.75" customHeight="1">
      <c r="A59" s="279">
        <v>1</v>
      </c>
      <c r="B59" s="280">
        <v>39594</v>
      </c>
      <c r="D59" s="404">
        <v>2</v>
      </c>
      <c r="E59" s="15">
        <v>3</v>
      </c>
      <c r="H59" s="48">
        <f t="shared" si="7"/>
        <v>9.9555555555555557</v>
      </c>
      <c r="I59" s="280">
        <v>43230</v>
      </c>
      <c r="J59" s="279">
        <v>27.21</v>
      </c>
      <c r="K59" s="279">
        <v>3.53</v>
      </c>
      <c r="L59" s="279">
        <v>59.6</v>
      </c>
      <c r="M59" s="279">
        <v>4.3899999999999997</v>
      </c>
      <c r="N59" s="279">
        <v>148</v>
      </c>
      <c r="O59" s="279">
        <v>1.95</v>
      </c>
      <c r="P59" s="279">
        <v>86.2</v>
      </c>
      <c r="Q59" s="279">
        <v>3.24</v>
      </c>
      <c r="R59" s="279" t="s">
        <v>263</v>
      </c>
      <c r="S59" s="279">
        <v>1.06</v>
      </c>
      <c r="T59" s="279">
        <v>0.65</v>
      </c>
      <c r="V59" s="279">
        <v>5.4</v>
      </c>
      <c r="AC59" s="279">
        <v>163</v>
      </c>
      <c r="AD59" s="279">
        <v>103</v>
      </c>
      <c r="AE59" s="279">
        <v>42</v>
      </c>
      <c r="AF59" s="279">
        <v>100</v>
      </c>
      <c r="AG59" s="279">
        <v>23.42</v>
      </c>
      <c r="AQ59" s="389">
        <v>3.2136211180677137</v>
      </c>
      <c r="AR59" s="390"/>
      <c r="AS59" s="390"/>
      <c r="AT59" s="390"/>
      <c r="AU59" s="15">
        <v>2</v>
      </c>
      <c r="AV59" s="293">
        <v>3</v>
      </c>
      <c r="AZ59" s="281"/>
    </row>
    <row r="60" spans="1:53" ht="15.75" customHeight="1">
      <c r="A60">
        <v>0</v>
      </c>
      <c r="B60" s="1">
        <v>37679</v>
      </c>
      <c r="D60" s="404">
        <v>4</v>
      </c>
      <c r="E60" s="15">
        <v>3</v>
      </c>
      <c r="H60" s="48">
        <f t="shared" si="7"/>
        <v>15.277777777777779</v>
      </c>
      <c r="I60" s="1">
        <v>43258</v>
      </c>
      <c r="J60">
        <v>33.93</v>
      </c>
      <c r="K60">
        <v>4.5999999999999996</v>
      </c>
      <c r="L60">
        <v>103.9</v>
      </c>
      <c r="M60">
        <v>4.45</v>
      </c>
      <c r="N60">
        <v>175</v>
      </c>
      <c r="O60">
        <v>0.97</v>
      </c>
      <c r="P60">
        <v>112.5</v>
      </c>
      <c r="Q60">
        <v>5.86</v>
      </c>
      <c r="R60" t="s">
        <v>246</v>
      </c>
      <c r="S60">
        <v>7.0000000000000007E-2</v>
      </c>
      <c r="T60">
        <v>1.19</v>
      </c>
      <c r="V60">
        <v>5.5</v>
      </c>
      <c r="AC60">
        <v>113</v>
      </c>
      <c r="AD60">
        <v>80</v>
      </c>
      <c r="AE60">
        <v>36</v>
      </c>
      <c r="AF60">
        <v>61</v>
      </c>
      <c r="AG60">
        <v>16.62</v>
      </c>
      <c r="AQ60" s="380">
        <v>7.099826103445956</v>
      </c>
      <c r="AR60" s="381"/>
      <c r="AS60" s="381"/>
      <c r="AT60" s="381"/>
      <c r="AU60" s="15">
        <v>2</v>
      </c>
      <c r="AV60" s="293">
        <v>3</v>
      </c>
    </row>
    <row r="61" spans="1:53" ht="15.75" customHeight="1">
      <c r="A61">
        <v>1</v>
      </c>
      <c r="B61" s="1">
        <v>39461</v>
      </c>
      <c r="D61" s="404">
        <v>1</v>
      </c>
      <c r="E61" s="15">
        <v>3</v>
      </c>
      <c r="H61" s="48">
        <f t="shared" si="7"/>
        <v>10.886111111111111</v>
      </c>
      <c r="I61" s="1">
        <v>43437</v>
      </c>
      <c r="J61">
        <v>29.48</v>
      </c>
      <c r="K61">
        <v>4.05</v>
      </c>
      <c r="L61">
        <v>66.5</v>
      </c>
      <c r="M61">
        <v>4.26</v>
      </c>
      <c r="N61">
        <v>150.19999999999999</v>
      </c>
      <c r="O61">
        <v>1.27</v>
      </c>
      <c r="P61">
        <v>97</v>
      </c>
      <c r="Q61">
        <v>4.25</v>
      </c>
      <c r="R61" t="s">
        <v>239</v>
      </c>
      <c r="S61">
        <v>0.25</v>
      </c>
      <c r="T61">
        <v>0.82</v>
      </c>
      <c r="V61">
        <v>5.4</v>
      </c>
      <c r="AC61">
        <v>152</v>
      </c>
      <c r="AD61">
        <v>70</v>
      </c>
      <c r="AE61">
        <v>35</v>
      </c>
      <c r="AF61">
        <v>103</v>
      </c>
      <c r="AG61">
        <v>16.54</v>
      </c>
      <c r="AQ61" s="380">
        <v>5.5395881432582881</v>
      </c>
      <c r="AR61" s="381"/>
      <c r="AS61" s="381"/>
      <c r="AT61" s="381"/>
      <c r="AU61" s="15">
        <v>2</v>
      </c>
      <c r="AV61" s="293">
        <v>3</v>
      </c>
    </row>
    <row r="62" spans="1:53" ht="15.75" customHeight="1">
      <c r="A62">
        <v>1</v>
      </c>
      <c r="B62" s="1">
        <v>38437</v>
      </c>
      <c r="D62" s="404">
        <v>5</v>
      </c>
      <c r="E62" s="15">
        <v>3</v>
      </c>
      <c r="H62" s="48">
        <f t="shared" si="7"/>
        <v>13.522222222222222</v>
      </c>
      <c r="I62" s="1">
        <v>43377</v>
      </c>
      <c r="J62">
        <v>32.08</v>
      </c>
      <c r="K62">
        <v>4.1500000000000004</v>
      </c>
      <c r="L62">
        <v>79.7</v>
      </c>
      <c r="M62">
        <v>3.86</v>
      </c>
      <c r="N62">
        <v>157.6</v>
      </c>
      <c r="O62">
        <v>0.09</v>
      </c>
      <c r="P62">
        <v>91</v>
      </c>
      <c r="Q62">
        <v>2.67</v>
      </c>
      <c r="R62" t="s">
        <v>242</v>
      </c>
      <c r="S62">
        <v>-1.54</v>
      </c>
      <c r="T62">
        <v>0.67</v>
      </c>
      <c r="V62">
        <v>4.7</v>
      </c>
      <c r="AC62">
        <v>142</v>
      </c>
      <c r="AD62">
        <v>55</v>
      </c>
      <c r="AE62">
        <v>52</v>
      </c>
      <c r="AF62">
        <v>79</v>
      </c>
      <c r="AG62">
        <v>22.42</v>
      </c>
      <c r="AQ62" s="380">
        <v>4.9620836659605905</v>
      </c>
      <c r="AR62" s="381"/>
      <c r="AS62" s="381"/>
      <c r="AT62" s="381"/>
      <c r="AU62" s="15">
        <v>2</v>
      </c>
      <c r="AV62" s="293">
        <v>3</v>
      </c>
    </row>
    <row r="63" spans="1:53" ht="15.75" customHeight="1">
      <c r="A63">
        <v>1</v>
      </c>
      <c r="B63" s="1">
        <v>38627</v>
      </c>
      <c r="D63" s="404">
        <v>5</v>
      </c>
      <c r="E63" s="15">
        <v>3</v>
      </c>
      <c r="H63" s="48">
        <f t="shared" si="7"/>
        <v>12.8</v>
      </c>
      <c r="I63" s="1">
        <v>43301</v>
      </c>
      <c r="J63">
        <v>31</v>
      </c>
      <c r="K63">
        <v>3.6</v>
      </c>
      <c r="L63">
        <v>78</v>
      </c>
      <c r="M63">
        <v>4.22</v>
      </c>
      <c r="N63">
        <v>158.5</v>
      </c>
      <c r="O63">
        <v>0.95</v>
      </c>
      <c r="P63">
        <v>88</v>
      </c>
      <c r="Q63">
        <v>4.21</v>
      </c>
      <c r="R63" t="s">
        <v>244</v>
      </c>
      <c r="S63">
        <v>-0.4</v>
      </c>
      <c r="T63">
        <v>0.13</v>
      </c>
      <c r="V63">
        <v>5.0999999999999996</v>
      </c>
      <c r="AC63">
        <v>166</v>
      </c>
      <c r="AD63">
        <v>92</v>
      </c>
      <c r="AE63">
        <v>32</v>
      </c>
      <c r="AF63">
        <v>116</v>
      </c>
      <c r="AG63">
        <v>23.8</v>
      </c>
      <c r="AQ63" s="380">
        <v>6.2532320834933275</v>
      </c>
      <c r="AR63" s="381"/>
      <c r="AS63" s="381"/>
      <c r="AT63" s="381"/>
      <c r="AU63" s="15">
        <v>2</v>
      </c>
      <c r="AV63" s="293">
        <v>3</v>
      </c>
    </row>
    <row r="64" spans="1:53" ht="15.75" customHeight="1">
      <c r="A64">
        <v>0</v>
      </c>
      <c r="B64" s="1">
        <v>38503</v>
      </c>
      <c r="D64" s="404">
        <v>2</v>
      </c>
      <c r="E64" s="15">
        <v>3</v>
      </c>
      <c r="H64" s="48">
        <f t="shared" si="7"/>
        <v>13.416666666666666</v>
      </c>
      <c r="I64" s="1">
        <v>43403</v>
      </c>
      <c r="J64">
        <v>34.9</v>
      </c>
      <c r="K64">
        <v>5.15</v>
      </c>
      <c r="L64">
        <v>90.3</v>
      </c>
      <c r="M64">
        <v>5</v>
      </c>
      <c r="N64">
        <v>160.5</v>
      </c>
      <c r="O64">
        <v>0.36</v>
      </c>
      <c r="P64">
        <v>109</v>
      </c>
      <c r="Q64">
        <v>5.07</v>
      </c>
      <c r="R64" t="s">
        <v>243</v>
      </c>
      <c r="S64">
        <v>-1.07</v>
      </c>
      <c r="T64">
        <v>-0.05</v>
      </c>
      <c r="V64">
        <v>5.4</v>
      </c>
      <c r="AC64">
        <v>183</v>
      </c>
      <c r="AD64">
        <v>64</v>
      </c>
      <c r="AE64">
        <v>44</v>
      </c>
      <c r="AF64">
        <v>126</v>
      </c>
      <c r="AG64">
        <v>12.97</v>
      </c>
      <c r="AQ64" s="380">
        <v>5.7932041310078759</v>
      </c>
      <c r="AR64" s="381"/>
      <c r="AS64" s="381"/>
      <c r="AT64" s="381"/>
      <c r="AU64" s="15">
        <v>2</v>
      </c>
      <c r="AV64" s="293">
        <v>3</v>
      </c>
    </row>
    <row r="65" spans="1:52" ht="15.75" customHeight="1">
      <c r="A65">
        <v>1</v>
      </c>
      <c r="B65" s="1">
        <v>39546</v>
      </c>
      <c r="D65" s="404">
        <v>3</v>
      </c>
      <c r="E65" s="15">
        <v>3</v>
      </c>
      <c r="H65" s="48">
        <f t="shared" si="7"/>
        <v>10.675000000000001</v>
      </c>
      <c r="I65" s="1">
        <v>43445</v>
      </c>
      <c r="J65">
        <v>29.73</v>
      </c>
      <c r="K65">
        <v>4.26</v>
      </c>
      <c r="L65">
        <v>68.5</v>
      </c>
      <c r="M65">
        <v>4.91</v>
      </c>
      <c r="N65">
        <v>151.80000000000001</v>
      </c>
      <c r="O65">
        <v>1.79</v>
      </c>
      <c r="P65">
        <v>100</v>
      </c>
      <c r="Q65">
        <v>4.4400000000000004</v>
      </c>
      <c r="R65" t="s">
        <v>240</v>
      </c>
      <c r="S65">
        <v>-1.5</v>
      </c>
      <c r="T65">
        <v>0.42</v>
      </c>
      <c r="V65">
        <v>5.3</v>
      </c>
      <c r="AC65">
        <v>142</v>
      </c>
      <c r="AD65">
        <v>103</v>
      </c>
      <c r="AE65">
        <v>45</v>
      </c>
      <c r="AF65">
        <v>76</v>
      </c>
      <c r="AG65">
        <v>19.7</v>
      </c>
      <c r="AQ65" s="380">
        <v>6.4734685078487866</v>
      </c>
      <c r="AR65" s="381"/>
      <c r="AS65" s="381"/>
      <c r="AT65" s="381"/>
      <c r="AU65" s="15">
        <v>2</v>
      </c>
      <c r="AV65" s="293">
        <v>3</v>
      </c>
    </row>
    <row r="66" spans="1:52" ht="15.75" customHeight="1">
      <c r="A66">
        <v>0</v>
      </c>
      <c r="B66" s="1">
        <v>40162</v>
      </c>
      <c r="D66" s="404">
        <v>1</v>
      </c>
      <c r="E66" s="15">
        <v>3</v>
      </c>
      <c r="H66" s="48">
        <f t="shared" ref="H66:H90" si="9">DAYS360(B66,I66)/360</f>
        <v>9.0083333333333329</v>
      </c>
      <c r="I66" s="1">
        <v>43452</v>
      </c>
      <c r="J66">
        <v>29.9</v>
      </c>
      <c r="K66">
        <v>6.63</v>
      </c>
      <c r="L66">
        <v>57.7</v>
      </c>
      <c r="M66">
        <v>7.66</v>
      </c>
      <c r="N66">
        <v>138.69999999999999</v>
      </c>
      <c r="O66">
        <v>3.06</v>
      </c>
      <c r="P66">
        <v>94.5</v>
      </c>
      <c r="Q66">
        <v>8.6300000000000008</v>
      </c>
      <c r="R66" t="s">
        <v>234</v>
      </c>
      <c r="S66">
        <v>0.26</v>
      </c>
      <c r="T66">
        <v>0.43</v>
      </c>
      <c r="V66">
        <v>4.7</v>
      </c>
      <c r="AC66">
        <v>155</v>
      </c>
      <c r="AD66">
        <v>83</v>
      </c>
      <c r="AE66">
        <v>58</v>
      </c>
      <c r="AF66">
        <v>80</v>
      </c>
      <c r="AG66">
        <v>16.11</v>
      </c>
      <c r="AQ66" s="380">
        <v>1.9658777970374617</v>
      </c>
      <c r="AR66" s="381"/>
      <c r="AS66" s="381"/>
      <c r="AT66" s="381"/>
      <c r="AU66" s="15">
        <v>2</v>
      </c>
      <c r="AV66" s="293">
        <v>2</v>
      </c>
    </row>
    <row r="67" spans="1:52" ht="15.75" customHeight="1">
      <c r="A67">
        <v>0</v>
      </c>
      <c r="B67" s="1">
        <v>39653</v>
      </c>
      <c r="D67" s="404">
        <v>1</v>
      </c>
      <c r="E67" s="15">
        <v>3</v>
      </c>
      <c r="H67" s="48">
        <f t="shared" si="9"/>
        <v>10.46111111111111</v>
      </c>
      <c r="I67" s="1">
        <v>43475</v>
      </c>
      <c r="J67">
        <v>26.9</v>
      </c>
      <c r="K67">
        <v>3.38</v>
      </c>
      <c r="L67">
        <v>59.2</v>
      </c>
      <c r="M67">
        <v>4.6900000000000004</v>
      </c>
      <c r="N67">
        <v>148.1</v>
      </c>
      <c r="O67">
        <v>1.77</v>
      </c>
      <c r="P67">
        <v>89</v>
      </c>
      <c r="Q67">
        <v>3.31</v>
      </c>
      <c r="R67" t="s">
        <v>238</v>
      </c>
      <c r="S67">
        <v>-0.73</v>
      </c>
      <c r="T67">
        <v>0.47</v>
      </c>
      <c r="V67">
        <v>5.2</v>
      </c>
      <c r="AC67">
        <v>149</v>
      </c>
      <c r="AD67">
        <v>187</v>
      </c>
      <c r="AE67">
        <v>46</v>
      </c>
      <c r="AF67">
        <v>66</v>
      </c>
      <c r="AG67">
        <v>11.62</v>
      </c>
      <c r="AQ67" s="380">
        <v>2.8452885478332686</v>
      </c>
      <c r="AR67" s="381"/>
      <c r="AS67" s="381"/>
      <c r="AT67" s="381"/>
      <c r="AU67" s="15">
        <v>2</v>
      </c>
      <c r="AV67" s="293">
        <v>2</v>
      </c>
    </row>
    <row r="68" spans="1:52" ht="15.75" customHeight="1">
      <c r="A68">
        <v>1</v>
      </c>
      <c r="B68" s="1">
        <v>37154</v>
      </c>
      <c r="D68" s="404">
        <v>5</v>
      </c>
      <c r="E68" s="15">
        <v>3</v>
      </c>
      <c r="H68" s="48">
        <f t="shared" si="9"/>
        <v>16.341666666666665</v>
      </c>
      <c r="I68" s="1">
        <v>43123</v>
      </c>
      <c r="J68">
        <v>38.049999999999997</v>
      </c>
      <c r="K68">
        <v>5.43</v>
      </c>
      <c r="L68">
        <v>101.1</v>
      </c>
      <c r="M68">
        <v>7.37</v>
      </c>
      <c r="N68">
        <v>163</v>
      </c>
      <c r="O68">
        <v>0.39</v>
      </c>
      <c r="P68">
        <v>120</v>
      </c>
      <c r="Q68">
        <v>10.6</v>
      </c>
      <c r="R68" s="189" t="s">
        <v>248</v>
      </c>
      <c r="S68" s="189">
        <v>-0.63</v>
      </c>
      <c r="T68" s="189">
        <v>1.3</v>
      </c>
      <c r="V68">
        <v>5.6</v>
      </c>
      <c r="AC68">
        <v>129</v>
      </c>
      <c r="AD68">
        <v>40</v>
      </c>
      <c r="AE68">
        <v>42</v>
      </c>
      <c r="AF68">
        <v>79</v>
      </c>
      <c r="AG68">
        <v>10.1</v>
      </c>
      <c r="AQ68" s="380">
        <v>7.2822733257176884</v>
      </c>
      <c r="AR68" s="381"/>
      <c r="AS68" s="381"/>
      <c r="AT68" s="381"/>
      <c r="AU68" s="15">
        <v>2</v>
      </c>
      <c r="AV68" s="293">
        <v>3</v>
      </c>
    </row>
    <row r="69" spans="1:52" ht="15.75" customHeight="1">
      <c r="A69">
        <v>1</v>
      </c>
      <c r="B69" s="1">
        <v>37646</v>
      </c>
      <c r="D69" s="404">
        <v>5</v>
      </c>
      <c r="E69" s="15">
        <v>3</v>
      </c>
      <c r="H69" s="48">
        <f t="shared" si="9"/>
        <v>15.972222222222221</v>
      </c>
      <c r="I69" s="1">
        <v>43480</v>
      </c>
      <c r="J69" s="255">
        <v>50.31</v>
      </c>
      <c r="K69">
        <v>10.4</v>
      </c>
      <c r="L69">
        <v>135.80000000000001</v>
      </c>
      <c r="M69">
        <v>10.98</v>
      </c>
      <c r="N69">
        <v>164.3</v>
      </c>
      <c r="O69">
        <v>0.78</v>
      </c>
      <c r="P69">
        <v>129</v>
      </c>
      <c r="Q69">
        <v>12.39</v>
      </c>
      <c r="R69" s="189" t="s">
        <v>249</v>
      </c>
      <c r="S69" s="189">
        <v>0.86</v>
      </c>
      <c r="T69" s="189">
        <v>1.91</v>
      </c>
      <c r="V69">
        <v>5.0999999999999996</v>
      </c>
      <c r="AC69">
        <v>98</v>
      </c>
      <c r="AD69">
        <v>93</v>
      </c>
      <c r="AE69">
        <v>32</v>
      </c>
      <c r="AF69">
        <v>47</v>
      </c>
      <c r="AG69">
        <v>9.91</v>
      </c>
      <c r="AQ69" s="380">
        <v>8.7461628403195544</v>
      </c>
      <c r="AR69" s="381"/>
      <c r="AS69" s="381"/>
      <c r="AT69" s="381"/>
      <c r="AU69" s="15">
        <v>2</v>
      </c>
      <c r="AV69" s="293">
        <v>3</v>
      </c>
    </row>
    <row r="70" spans="1:52" s="279" customFormat="1" ht="15.75" customHeight="1">
      <c r="A70" s="279">
        <v>0</v>
      </c>
      <c r="B70" s="280">
        <v>40947</v>
      </c>
      <c r="D70" s="279">
        <v>1</v>
      </c>
      <c r="E70" s="279">
        <v>3</v>
      </c>
      <c r="H70" s="48">
        <f t="shared" si="9"/>
        <v>6.9416666666666664</v>
      </c>
      <c r="I70" s="280">
        <v>43482</v>
      </c>
      <c r="J70" s="409">
        <v>23.67</v>
      </c>
      <c r="K70" s="279">
        <v>3.92</v>
      </c>
      <c r="L70" s="279">
        <v>40</v>
      </c>
      <c r="M70" s="279">
        <v>3.94</v>
      </c>
      <c r="N70" s="279">
        <v>130</v>
      </c>
      <c r="O70" s="279">
        <v>1.97</v>
      </c>
      <c r="P70" s="279">
        <v>78</v>
      </c>
      <c r="Q70" s="279">
        <v>4.71</v>
      </c>
      <c r="R70" s="409" t="s">
        <v>172</v>
      </c>
      <c r="S70" s="279">
        <v>-1.1200000000000001</v>
      </c>
      <c r="T70" s="279">
        <v>0.17</v>
      </c>
      <c r="V70" s="279">
        <v>4.9000000000000004</v>
      </c>
      <c r="AC70" s="279">
        <v>98</v>
      </c>
      <c r="AD70" s="279">
        <v>30</v>
      </c>
      <c r="AE70" s="279">
        <v>36</v>
      </c>
      <c r="AF70" s="279">
        <v>56</v>
      </c>
      <c r="AG70" s="279">
        <v>25.77</v>
      </c>
      <c r="AQ70" s="389">
        <v>2.0511156766006229</v>
      </c>
      <c r="AR70" s="390"/>
      <c r="AS70" s="390"/>
      <c r="AT70" s="390"/>
      <c r="AU70" s="279">
        <v>2</v>
      </c>
      <c r="AV70" s="293">
        <v>2</v>
      </c>
      <c r="AZ70" s="281"/>
    </row>
    <row r="71" spans="1:52" s="409" customFormat="1" ht="15.75" customHeight="1">
      <c r="A71" s="409">
        <v>1</v>
      </c>
      <c r="B71" s="410">
        <v>39188</v>
      </c>
      <c r="D71" s="399">
        <v>1</v>
      </c>
      <c r="E71" s="409">
        <v>3</v>
      </c>
      <c r="H71" s="48">
        <f t="shared" si="9"/>
        <v>11.011111111111111</v>
      </c>
      <c r="I71" s="410">
        <v>43210</v>
      </c>
      <c r="J71" s="409">
        <v>31.54</v>
      </c>
      <c r="K71" s="409">
        <v>4.8499999999999996</v>
      </c>
      <c r="L71" s="409">
        <v>75.3</v>
      </c>
      <c r="M71" s="409">
        <v>5.59</v>
      </c>
      <c r="N71" s="409">
        <v>154.5</v>
      </c>
      <c r="O71" s="409">
        <v>2.02</v>
      </c>
      <c r="P71" s="409">
        <v>102</v>
      </c>
      <c r="Q71" s="409">
        <v>4.8499999999999996</v>
      </c>
      <c r="R71" s="409" t="s">
        <v>241</v>
      </c>
      <c r="S71" s="409">
        <v>1.17</v>
      </c>
      <c r="T71" s="409">
        <v>-0.08</v>
      </c>
      <c r="V71" s="409">
        <v>5.4</v>
      </c>
      <c r="AC71" s="409">
        <v>150</v>
      </c>
      <c r="AD71" s="409">
        <v>103</v>
      </c>
      <c r="AE71" s="409">
        <v>42</v>
      </c>
      <c r="AF71" s="409">
        <v>87</v>
      </c>
      <c r="AG71" s="409">
        <v>23.44</v>
      </c>
      <c r="AQ71" s="389">
        <v>3.9217411699035103</v>
      </c>
      <c r="AR71" s="390"/>
      <c r="AS71" s="390"/>
      <c r="AT71" s="390"/>
      <c r="AU71" s="409">
        <v>2</v>
      </c>
      <c r="AV71" s="399">
        <v>3</v>
      </c>
      <c r="AZ71" s="411"/>
    </row>
    <row r="72" spans="1:52" s="15" customFormat="1" ht="15.75" customHeight="1">
      <c r="A72" s="15">
        <v>0</v>
      </c>
      <c r="B72" s="47">
        <v>39702</v>
      </c>
      <c r="D72" s="15">
        <v>2</v>
      </c>
      <c r="E72" s="15">
        <v>3</v>
      </c>
      <c r="H72" s="48">
        <f t="shared" si="9"/>
        <v>10.363888888888889</v>
      </c>
      <c r="I72" s="47">
        <v>43487</v>
      </c>
      <c r="J72" s="15">
        <v>30.52</v>
      </c>
      <c r="K72" s="15">
        <v>4.76</v>
      </c>
      <c r="L72" s="15">
        <v>76.099999999999994</v>
      </c>
      <c r="M72" s="15">
        <v>7.69</v>
      </c>
      <c r="N72" s="15">
        <v>157.9</v>
      </c>
      <c r="O72" s="15">
        <v>3.52</v>
      </c>
      <c r="P72" s="15">
        <v>106</v>
      </c>
      <c r="Q72" s="15">
        <v>5.66</v>
      </c>
      <c r="R72" s="15" t="s">
        <v>239</v>
      </c>
      <c r="S72" s="15">
        <v>-0.04</v>
      </c>
      <c r="T72" s="15">
        <v>0.56000000000000005</v>
      </c>
      <c r="V72" s="15">
        <v>6.5</v>
      </c>
      <c r="AC72" s="15">
        <v>207</v>
      </c>
      <c r="AD72" s="15">
        <v>203</v>
      </c>
      <c r="AE72" s="15">
        <v>35</v>
      </c>
      <c r="AF72" s="15">
        <v>131</v>
      </c>
      <c r="AG72" s="15">
        <v>10.08</v>
      </c>
      <c r="AQ72" s="378">
        <v>2.0299999999999998</v>
      </c>
      <c r="AR72" s="379"/>
      <c r="AS72" s="379"/>
      <c r="AT72" s="379"/>
      <c r="AU72" s="15">
        <v>2</v>
      </c>
      <c r="AV72" s="404">
        <v>2</v>
      </c>
      <c r="AZ72" s="257"/>
    </row>
    <row r="73" spans="1:52" ht="15.75" customHeight="1">
      <c r="A73">
        <v>1</v>
      </c>
      <c r="B73" s="1">
        <v>37118</v>
      </c>
      <c r="D73" s="404">
        <v>5</v>
      </c>
      <c r="E73" s="15">
        <v>3</v>
      </c>
      <c r="H73" s="48">
        <f t="shared" si="9"/>
        <v>17.441666666666666</v>
      </c>
      <c r="I73" s="1">
        <v>43489</v>
      </c>
      <c r="J73">
        <v>30.7</v>
      </c>
      <c r="K73">
        <v>4.8499999999999996</v>
      </c>
      <c r="L73">
        <v>65.900000000000006</v>
      </c>
      <c r="M73">
        <v>5.79</v>
      </c>
      <c r="N73">
        <v>148.6</v>
      </c>
      <c r="O73">
        <v>2.39</v>
      </c>
      <c r="P73">
        <v>88</v>
      </c>
      <c r="Q73">
        <v>3.98</v>
      </c>
      <c r="R73" t="s">
        <v>202</v>
      </c>
      <c r="S73">
        <v>1.05</v>
      </c>
      <c r="T73">
        <v>1.18</v>
      </c>
      <c r="V73">
        <v>5</v>
      </c>
      <c r="AC73">
        <v>173</v>
      </c>
      <c r="AD73">
        <v>142</v>
      </c>
      <c r="AE73">
        <v>30</v>
      </c>
      <c r="AF73">
        <v>115</v>
      </c>
      <c r="AG73">
        <v>16.45</v>
      </c>
      <c r="AQ73" s="380">
        <v>9.0299999999999994</v>
      </c>
      <c r="AR73" s="381"/>
      <c r="AS73" s="381"/>
      <c r="AT73" s="381"/>
      <c r="AU73" s="15">
        <v>2</v>
      </c>
      <c r="AV73" s="293">
        <v>3</v>
      </c>
    </row>
    <row r="74" spans="1:52" ht="15" customHeight="1">
      <c r="A74">
        <v>1</v>
      </c>
      <c r="B74" s="1">
        <v>39815</v>
      </c>
      <c r="D74" s="15">
        <v>1</v>
      </c>
      <c r="E74" s="15">
        <v>3</v>
      </c>
      <c r="F74" s="1"/>
      <c r="H74" s="48">
        <f t="shared" si="9"/>
        <v>10.074999999999999</v>
      </c>
      <c r="I74" s="1">
        <v>43494</v>
      </c>
      <c r="J74">
        <v>29.84</v>
      </c>
      <c r="K74" s="256">
        <v>4.49</v>
      </c>
      <c r="L74" s="256">
        <v>65.900000000000006</v>
      </c>
      <c r="M74" s="256">
        <v>5.24</v>
      </c>
      <c r="N74" s="256">
        <v>148.69999999999999</v>
      </c>
      <c r="O74" s="256">
        <v>1.9</v>
      </c>
      <c r="P74" s="256">
        <v>88</v>
      </c>
      <c r="Q74" s="256">
        <v>3.36</v>
      </c>
      <c r="R74" s="189" t="s">
        <v>202</v>
      </c>
      <c r="S74" s="189">
        <v>1.05</v>
      </c>
      <c r="T74" s="189">
        <v>1.19</v>
      </c>
      <c r="AC74">
        <v>161</v>
      </c>
      <c r="AD74">
        <v>127</v>
      </c>
      <c r="AE74">
        <v>40</v>
      </c>
      <c r="AF74">
        <v>96</v>
      </c>
      <c r="AG74">
        <v>15.39</v>
      </c>
      <c r="AQ74" s="141">
        <v>0.52</v>
      </c>
      <c r="AU74" s="15">
        <v>2</v>
      </c>
      <c r="AV74" s="293">
        <v>1</v>
      </c>
    </row>
    <row r="75" spans="1:52" ht="15" customHeight="1">
      <c r="A75">
        <v>0</v>
      </c>
      <c r="B75" s="1">
        <v>38364</v>
      </c>
      <c r="D75" s="15">
        <v>2</v>
      </c>
      <c r="E75" s="15">
        <v>3</v>
      </c>
      <c r="H75" s="48">
        <f t="shared" si="9"/>
        <v>14.052777777777777</v>
      </c>
      <c r="I75" s="1">
        <v>43496</v>
      </c>
      <c r="J75">
        <v>44.17</v>
      </c>
      <c r="K75" s="256">
        <v>8.3000000000000007</v>
      </c>
      <c r="L75" s="256">
        <v>131.6</v>
      </c>
      <c r="M75" s="256">
        <v>9.0500000000000007</v>
      </c>
      <c r="N75" s="256">
        <v>172.6</v>
      </c>
      <c r="O75" s="256">
        <v>1.45</v>
      </c>
      <c r="P75" s="256">
        <v>130.5</v>
      </c>
      <c r="Q75" s="256">
        <v>8.19</v>
      </c>
      <c r="R75" s="189" t="s">
        <v>250</v>
      </c>
      <c r="S75" s="189">
        <v>-0.09</v>
      </c>
      <c r="T75" s="189">
        <v>0.49</v>
      </c>
      <c r="AC75">
        <v>141</v>
      </c>
      <c r="AD75">
        <v>78</v>
      </c>
      <c r="AE75">
        <v>38</v>
      </c>
      <c r="AF75">
        <v>87</v>
      </c>
      <c r="AQ75" s="141">
        <v>6.23</v>
      </c>
      <c r="AU75" s="15">
        <v>2</v>
      </c>
      <c r="AV75" s="293">
        <v>3</v>
      </c>
    </row>
    <row r="76" spans="1:52" ht="15" customHeight="1">
      <c r="A76">
        <v>1</v>
      </c>
      <c r="B76" s="1">
        <v>38051</v>
      </c>
      <c r="D76" s="15">
        <v>5</v>
      </c>
      <c r="E76" s="15">
        <v>3</v>
      </c>
      <c r="H76" s="48">
        <f t="shared" si="9"/>
        <v>14.905555555555555</v>
      </c>
      <c r="I76" s="1">
        <v>43496</v>
      </c>
      <c r="J76">
        <v>31.65</v>
      </c>
      <c r="K76" s="256">
        <v>3.94</v>
      </c>
      <c r="L76" s="256">
        <v>98.5</v>
      </c>
      <c r="M76" s="256">
        <v>6.17</v>
      </c>
      <c r="N76" s="256">
        <v>176.4</v>
      </c>
      <c r="O76" s="256">
        <v>3.03</v>
      </c>
      <c r="P76" s="256">
        <v>99</v>
      </c>
      <c r="Q76" s="256">
        <v>6.41</v>
      </c>
      <c r="R76" s="189" t="s">
        <v>251</v>
      </c>
      <c r="S76" s="189">
        <v>1.4</v>
      </c>
      <c r="T76" s="189">
        <v>1.0900000000000001</v>
      </c>
      <c r="V76">
        <v>5.3</v>
      </c>
      <c r="AC76">
        <v>112</v>
      </c>
      <c r="AD76">
        <v>30</v>
      </c>
      <c r="AE76">
        <v>44</v>
      </c>
      <c r="AF76">
        <v>62</v>
      </c>
      <c r="AG76">
        <v>20.79</v>
      </c>
      <c r="AQ76" s="141">
        <v>0.86</v>
      </c>
      <c r="AU76" s="15">
        <v>2</v>
      </c>
      <c r="AV76" s="293">
        <v>1</v>
      </c>
    </row>
    <row r="77" spans="1:52" ht="15" customHeight="1">
      <c r="A77">
        <v>1</v>
      </c>
      <c r="B77" s="1">
        <v>37857</v>
      </c>
      <c r="D77" s="15">
        <v>5</v>
      </c>
      <c r="E77" s="15">
        <v>3</v>
      </c>
      <c r="H77" s="48">
        <f t="shared" si="9"/>
        <v>15.486111111111111</v>
      </c>
      <c r="I77" s="1">
        <v>43515</v>
      </c>
      <c r="J77">
        <v>39.33</v>
      </c>
      <c r="K77" s="256">
        <v>6.65</v>
      </c>
      <c r="L77" s="256">
        <v>117.7</v>
      </c>
      <c r="M77" s="256">
        <v>8.6</v>
      </c>
      <c r="N77" s="256">
        <v>173</v>
      </c>
      <c r="O77" s="256">
        <v>2.42</v>
      </c>
      <c r="P77" s="256">
        <v>120</v>
      </c>
      <c r="Q77" s="256">
        <v>10.6</v>
      </c>
      <c r="R77" s="189" t="s">
        <v>252</v>
      </c>
      <c r="S77" s="189">
        <v>1.06</v>
      </c>
      <c r="T77" s="189">
        <v>0.19</v>
      </c>
      <c r="V77">
        <v>5.2</v>
      </c>
      <c r="AC77">
        <v>144</v>
      </c>
      <c r="AD77">
        <v>76</v>
      </c>
      <c r="AE77">
        <v>45</v>
      </c>
      <c r="AF77">
        <v>84</v>
      </c>
      <c r="AG77">
        <v>14.63</v>
      </c>
      <c r="AQ77" s="141">
        <v>7.78</v>
      </c>
      <c r="AU77" s="15">
        <v>2</v>
      </c>
      <c r="AV77" s="293">
        <v>3</v>
      </c>
    </row>
    <row r="78" spans="1:52" ht="15" customHeight="1">
      <c r="A78">
        <v>0</v>
      </c>
      <c r="B78" s="1">
        <v>39048</v>
      </c>
      <c r="D78" s="15">
        <v>2</v>
      </c>
      <c r="E78" s="15">
        <v>3</v>
      </c>
      <c r="H78" s="48">
        <f t="shared" si="9"/>
        <v>12.247222222222222</v>
      </c>
      <c r="I78" s="1">
        <v>43522</v>
      </c>
      <c r="J78">
        <v>29.79</v>
      </c>
      <c r="K78" s="256">
        <v>3.63</v>
      </c>
      <c r="L78" s="256">
        <v>70</v>
      </c>
      <c r="M78" s="256">
        <v>3.91</v>
      </c>
      <c r="N78" s="256">
        <v>153.30000000000001</v>
      </c>
      <c r="O78" s="256">
        <v>0.84</v>
      </c>
      <c r="P78" s="256">
        <v>98</v>
      </c>
      <c r="Q78" s="256">
        <v>4.37</v>
      </c>
      <c r="R78" s="189" t="s">
        <v>253</v>
      </c>
      <c r="S78" s="189">
        <v>0.65</v>
      </c>
      <c r="T78" s="189">
        <v>1</v>
      </c>
      <c r="V78">
        <v>5.2</v>
      </c>
      <c r="AC78">
        <v>164</v>
      </c>
      <c r="AD78">
        <v>68</v>
      </c>
      <c r="AE78">
        <v>59</v>
      </c>
      <c r="AF78">
        <v>91</v>
      </c>
      <c r="AG78">
        <v>21.44</v>
      </c>
      <c r="AQ78" s="141">
        <v>0.48</v>
      </c>
      <c r="AU78" s="15">
        <v>2</v>
      </c>
      <c r="AV78" s="293">
        <v>1</v>
      </c>
    </row>
    <row r="79" spans="1:52" ht="15" customHeight="1">
      <c r="A79">
        <v>0</v>
      </c>
      <c r="B79" s="1">
        <v>38149</v>
      </c>
      <c r="D79" s="15">
        <v>5</v>
      </c>
      <c r="E79" s="15">
        <v>3</v>
      </c>
      <c r="H79" s="48">
        <f t="shared" si="9"/>
        <v>14.708333333333334</v>
      </c>
      <c r="I79" s="1">
        <v>43522</v>
      </c>
      <c r="J79">
        <v>38.92</v>
      </c>
      <c r="K79" s="256">
        <v>6.48</v>
      </c>
      <c r="L79" s="256">
        <v>116.9</v>
      </c>
      <c r="M79" s="256">
        <v>6.03</v>
      </c>
      <c r="N79" s="256">
        <v>173.3</v>
      </c>
      <c r="O79" s="256">
        <v>1.1100000000000001</v>
      </c>
      <c r="P79" s="256">
        <v>121.1</v>
      </c>
      <c r="Q79" s="256">
        <v>7.13</v>
      </c>
      <c r="R79" s="189" t="s">
        <v>254</v>
      </c>
      <c r="S79" s="189">
        <v>1.31</v>
      </c>
      <c r="T79" s="189">
        <v>1.42</v>
      </c>
      <c r="V79">
        <v>5.0999999999999996</v>
      </c>
      <c r="AC79">
        <v>180</v>
      </c>
      <c r="AD79">
        <v>135</v>
      </c>
      <c r="AE79">
        <v>38</v>
      </c>
      <c r="AF79">
        <v>115</v>
      </c>
      <c r="AG79">
        <v>11.63</v>
      </c>
      <c r="AQ79" s="141">
        <v>0.76</v>
      </c>
      <c r="AU79" s="15">
        <v>2</v>
      </c>
      <c r="AV79" s="293">
        <v>1</v>
      </c>
    </row>
    <row r="80" spans="1:52" ht="15" customHeight="1">
      <c r="A80">
        <v>1</v>
      </c>
      <c r="B80" s="1">
        <v>39700</v>
      </c>
      <c r="D80" s="15">
        <v>2</v>
      </c>
      <c r="E80" s="15">
        <v>3</v>
      </c>
      <c r="H80" s="48">
        <f t="shared" si="9"/>
        <v>10.494444444444444</v>
      </c>
      <c r="I80" s="1">
        <v>43531</v>
      </c>
      <c r="J80">
        <v>28.49</v>
      </c>
      <c r="K80" s="256">
        <v>3.83</v>
      </c>
      <c r="L80" s="256">
        <v>78.8</v>
      </c>
      <c r="M80" s="256">
        <v>6.55</v>
      </c>
      <c r="N80" s="256">
        <v>166.3</v>
      </c>
      <c r="O80" s="256">
        <v>4.1500000000000004</v>
      </c>
      <c r="P80" s="256">
        <v>97</v>
      </c>
      <c r="Q80" s="256">
        <v>4.03</v>
      </c>
      <c r="R80" s="189" t="s">
        <v>255</v>
      </c>
      <c r="S80" s="189">
        <v>-0.56000000000000005</v>
      </c>
      <c r="T80" s="189">
        <v>0.82</v>
      </c>
      <c r="V80">
        <v>5.0999999999999996</v>
      </c>
      <c r="AC80">
        <v>121</v>
      </c>
      <c r="AD80">
        <v>50</v>
      </c>
      <c r="AE80">
        <v>44</v>
      </c>
      <c r="AF80">
        <v>67</v>
      </c>
      <c r="AG80">
        <v>14.4</v>
      </c>
      <c r="AQ80" s="141">
        <v>0.84</v>
      </c>
      <c r="AU80" s="15">
        <v>2</v>
      </c>
      <c r="AV80" s="293">
        <v>1</v>
      </c>
    </row>
    <row r="81" spans="1:48" ht="15" customHeight="1">
      <c r="A81">
        <v>1</v>
      </c>
      <c r="B81" s="1">
        <v>37891</v>
      </c>
      <c r="D81" s="15">
        <v>5</v>
      </c>
      <c r="E81" s="15">
        <v>3</v>
      </c>
      <c r="H81" s="48">
        <f t="shared" si="9"/>
        <v>15.444444444444445</v>
      </c>
      <c r="I81" s="1">
        <v>43531</v>
      </c>
      <c r="J81">
        <v>36.07</v>
      </c>
      <c r="K81" s="256">
        <v>5.48</v>
      </c>
      <c r="L81" s="256">
        <v>89.7</v>
      </c>
      <c r="M81" s="256">
        <v>4.91</v>
      </c>
      <c r="N81" s="256">
        <v>157.69999999999999</v>
      </c>
      <c r="O81" s="256">
        <v>-0.24</v>
      </c>
      <c r="P81" s="256">
        <v>96</v>
      </c>
      <c r="Q81" s="256">
        <v>5.81</v>
      </c>
      <c r="R81" s="189" t="s">
        <v>256</v>
      </c>
      <c r="S81" s="189">
        <v>0.53</v>
      </c>
      <c r="T81" s="189">
        <v>-0.42</v>
      </c>
      <c r="V81">
        <v>4.8</v>
      </c>
      <c r="AC81">
        <v>132</v>
      </c>
      <c r="AD81">
        <v>82</v>
      </c>
      <c r="AE81">
        <v>44</v>
      </c>
      <c r="AF81">
        <v>72</v>
      </c>
      <c r="AG81">
        <v>20.149999999999999</v>
      </c>
      <c r="AQ81" s="141">
        <v>0.48</v>
      </c>
      <c r="AU81" s="15">
        <v>2</v>
      </c>
      <c r="AV81" s="293">
        <v>1</v>
      </c>
    </row>
    <row r="82" spans="1:48" ht="15" customHeight="1">
      <c r="A82">
        <v>0</v>
      </c>
      <c r="B82" s="1">
        <v>39123</v>
      </c>
      <c r="D82" s="15">
        <v>1</v>
      </c>
      <c r="E82" s="15">
        <v>3</v>
      </c>
      <c r="H82" s="48">
        <f t="shared" si="9"/>
        <v>12.08611111111111</v>
      </c>
      <c r="I82" s="1">
        <v>43535</v>
      </c>
      <c r="J82">
        <v>33.880000000000003</v>
      </c>
      <c r="K82" s="256">
        <v>5.0999999999999996</v>
      </c>
      <c r="L82" s="256">
        <v>91</v>
      </c>
      <c r="M82" s="256">
        <v>7.03</v>
      </c>
      <c r="N82" s="256">
        <v>163.9</v>
      </c>
      <c r="O82" s="256">
        <v>2.69</v>
      </c>
      <c r="P82" s="256">
        <v>115</v>
      </c>
      <c r="Q82" s="256">
        <v>6.56</v>
      </c>
      <c r="R82" s="189" t="s">
        <v>162</v>
      </c>
      <c r="S82" s="189">
        <v>-0.38</v>
      </c>
      <c r="T82" s="189">
        <v>0.56000000000000005</v>
      </c>
      <c r="V82">
        <v>5.3</v>
      </c>
      <c r="AC82">
        <v>168</v>
      </c>
      <c r="AD82">
        <v>139</v>
      </c>
      <c r="AE82">
        <v>47</v>
      </c>
      <c r="AF82">
        <v>93</v>
      </c>
      <c r="AG82" s="282"/>
      <c r="AQ82" s="141">
        <v>1.91</v>
      </c>
      <c r="AU82" s="15">
        <v>2</v>
      </c>
      <c r="AV82" s="293">
        <v>2</v>
      </c>
    </row>
    <row r="83" spans="1:48" ht="15" customHeight="1">
      <c r="A83">
        <v>1</v>
      </c>
      <c r="B83" s="1">
        <v>38864</v>
      </c>
      <c r="D83" s="15">
        <v>4</v>
      </c>
      <c r="E83" s="15">
        <v>3</v>
      </c>
      <c r="H83" s="48">
        <f t="shared" si="9"/>
        <v>12.811111111111112</v>
      </c>
      <c r="I83" s="1">
        <v>43543</v>
      </c>
      <c r="J83">
        <v>33.590000000000003</v>
      </c>
      <c r="K83" s="256">
        <v>4.4800000000000004</v>
      </c>
      <c r="L83" s="256">
        <v>88.7</v>
      </c>
      <c r="M83" s="256">
        <v>5.48</v>
      </c>
      <c r="N83" s="256">
        <v>162.5</v>
      </c>
      <c r="O83" s="256">
        <v>1.47</v>
      </c>
      <c r="P83" s="256">
        <v>110</v>
      </c>
      <c r="Q83" s="256">
        <v>8.1300000000000008</v>
      </c>
      <c r="R83" s="189" t="s">
        <v>257</v>
      </c>
      <c r="S83" s="189">
        <v>-0.41</v>
      </c>
      <c r="T83" s="189">
        <v>0.06</v>
      </c>
      <c r="V83">
        <v>5.0999999999999996</v>
      </c>
      <c r="AC83">
        <v>129</v>
      </c>
      <c r="AD83">
        <v>59</v>
      </c>
      <c r="AE83">
        <v>40</v>
      </c>
      <c r="AF83">
        <v>77</v>
      </c>
      <c r="AG83">
        <v>20.059999999999999</v>
      </c>
      <c r="AQ83" s="141">
        <v>2.8</v>
      </c>
      <c r="AU83" s="15">
        <v>2</v>
      </c>
      <c r="AV83" s="293">
        <v>2</v>
      </c>
    </row>
    <row r="84" spans="1:48" ht="15" customHeight="1">
      <c r="A84">
        <v>1</v>
      </c>
      <c r="B84" s="1">
        <v>39276</v>
      </c>
      <c r="D84" s="15">
        <v>4</v>
      </c>
      <c r="E84" s="15">
        <v>3</v>
      </c>
      <c r="H84" s="48">
        <f t="shared" si="9"/>
        <v>11.702777777777778</v>
      </c>
      <c r="I84" s="1">
        <v>43550</v>
      </c>
      <c r="J84">
        <v>30.91</v>
      </c>
      <c r="K84" s="256">
        <v>3.91</v>
      </c>
      <c r="L84" s="256">
        <v>76</v>
      </c>
      <c r="M84" s="256">
        <v>4.72</v>
      </c>
      <c r="N84" s="256">
        <v>156.80000000000001</v>
      </c>
      <c r="O84" s="256">
        <v>1.47</v>
      </c>
      <c r="P84" s="256">
        <v>77</v>
      </c>
      <c r="Q84" s="256">
        <v>1.84</v>
      </c>
      <c r="R84" s="189" t="s">
        <v>258</v>
      </c>
      <c r="S84" s="189">
        <v>-0.12</v>
      </c>
      <c r="T84" s="189">
        <v>1.36</v>
      </c>
      <c r="V84">
        <v>5.2</v>
      </c>
      <c r="AC84">
        <v>136</v>
      </c>
      <c r="AD84">
        <v>116</v>
      </c>
      <c r="AE84">
        <v>42</v>
      </c>
      <c r="AF84">
        <v>71</v>
      </c>
      <c r="AG84">
        <v>13.8</v>
      </c>
      <c r="AQ84" s="141">
        <v>0.86</v>
      </c>
      <c r="AU84" s="15">
        <v>2</v>
      </c>
      <c r="AV84" s="293">
        <v>1</v>
      </c>
    </row>
    <row r="85" spans="1:48" ht="15" customHeight="1">
      <c r="A85">
        <v>0</v>
      </c>
      <c r="B85" s="1">
        <v>39227</v>
      </c>
      <c r="D85" s="15">
        <v>2</v>
      </c>
      <c r="E85" s="15">
        <v>3</v>
      </c>
      <c r="H85" s="48">
        <f t="shared" si="9"/>
        <v>11.869444444444444</v>
      </c>
      <c r="I85" s="1">
        <v>43563</v>
      </c>
      <c r="J85">
        <v>37.75</v>
      </c>
      <c r="K85" s="256">
        <v>6.54</v>
      </c>
      <c r="L85" s="256">
        <v>90.7</v>
      </c>
      <c r="M85" s="256">
        <v>7.38</v>
      </c>
      <c r="N85" s="256">
        <v>155</v>
      </c>
      <c r="O85" s="256">
        <v>1.47</v>
      </c>
      <c r="P85" s="256">
        <v>109</v>
      </c>
      <c r="Q85" s="256">
        <v>5.46</v>
      </c>
      <c r="R85" s="189" t="s">
        <v>259</v>
      </c>
      <c r="S85" s="189">
        <v>1.35</v>
      </c>
      <c r="T85" s="189">
        <v>0.34</v>
      </c>
      <c r="V85">
        <v>5.3</v>
      </c>
      <c r="AC85">
        <v>117</v>
      </c>
      <c r="AD85">
        <v>78</v>
      </c>
      <c r="AE85">
        <v>47</v>
      </c>
      <c r="AF85">
        <v>54</v>
      </c>
      <c r="AG85">
        <v>21.1</v>
      </c>
      <c r="AQ85" s="141">
        <v>5</v>
      </c>
      <c r="AU85" s="15">
        <v>2</v>
      </c>
      <c r="AV85" s="293">
        <v>3</v>
      </c>
    </row>
    <row r="86" spans="1:48" ht="15" customHeight="1">
      <c r="A86">
        <v>0</v>
      </c>
      <c r="B86" s="1">
        <v>40668</v>
      </c>
      <c r="D86" s="15">
        <v>1</v>
      </c>
      <c r="E86" s="15">
        <v>3</v>
      </c>
      <c r="H86" s="48">
        <f t="shared" si="9"/>
        <v>7.8972222222222221</v>
      </c>
      <c r="I86" s="1">
        <v>43552</v>
      </c>
      <c r="J86">
        <v>24.23</v>
      </c>
      <c r="K86" s="256">
        <v>3.4</v>
      </c>
      <c r="L86" s="256">
        <v>41.9</v>
      </c>
      <c r="M86" s="256">
        <v>3.84</v>
      </c>
      <c r="N86" s="256">
        <v>131.5</v>
      </c>
      <c r="O86" s="256">
        <v>1.1299999999999999</v>
      </c>
      <c r="P86" s="256">
        <v>80</v>
      </c>
      <c r="Q86" s="256">
        <v>4.22</v>
      </c>
      <c r="R86" s="189" t="s">
        <v>260</v>
      </c>
      <c r="S86" s="189">
        <v>0.13</v>
      </c>
      <c r="T86" s="189">
        <v>0.39</v>
      </c>
      <c r="AC86">
        <v>139</v>
      </c>
      <c r="AD86">
        <v>34</v>
      </c>
      <c r="AE86">
        <v>52</v>
      </c>
      <c r="AF86">
        <v>80</v>
      </c>
      <c r="AG86">
        <v>20</v>
      </c>
      <c r="AQ86" s="141">
        <v>1.5</v>
      </c>
      <c r="AU86" s="15">
        <v>2</v>
      </c>
      <c r="AV86" s="293">
        <v>2</v>
      </c>
    </row>
    <row r="87" spans="1:48" ht="15" customHeight="1">
      <c r="A87">
        <v>1</v>
      </c>
      <c r="B87" s="1">
        <v>38424</v>
      </c>
      <c r="D87" s="15">
        <v>5</v>
      </c>
      <c r="E87" s="15">
        <v>3</v>
      </c>
      <c r="H87" s="48">
        <f t="shared" si="9"/>
        <v>14.091666666666667</v>
      </c>
      <c r="I87" s="1">
        <v>43571</v>
      </c>
      <c r="J87">
        <v>38.42</v>
      </c>
      <c r="K87" s="256">
        <v>5.96</v>
      </c>
      <c r="L87" s="256">
        <v>100.7</v>
      </c>
      <c r="M87" s="256">
        <v>6.28</v>
      </c>
      <c r="N87" s="256">
        <v>161.9</v>
      </c>
      <c r="O87" s="256">
        <v>0.82</v>
      </c>
      <c r="P87" s="256">
        <v>111</v>
      </c>
      <c r="Q87" s="256">
        <v>7.88</v>
      </c>
      <c r="R87" s="189" t="s">
        <v>261</v>
      </c>
      <c r="S87" s="189">
        <v>-1.24</v>
      </c>
      <c r="T87" s="189">
        <v>0.48</v>
      </c>
      <c r="V87">
        <v>5.5</v>
      </c>
      <c r="AC87">
        <v>122</v>
      </c>
      <c r="AD87">
        <v>153</v>
      </c>
      <c r="AE87">
        <v>40</v>
      </c>
      <c r="AF87">
        <v>51</v>
      </c>
      <c r="AG87">
        <v>12.9</v>
      </c>
      <c r="AQ87" s="141">
        <v>2.0499999999999998</v>
      </c>
      <c r="AU87" s="15">
        <v>2</v>
      </c>
      <c r="AV87" s="293">
        <v>2</v>
      </c>
    </row>
    <row r="88" spans="1:48" ht="15" customHeight="1">
      <c r="A88">
        <v>1</v>
      </c>
      <c r="B88" s="1">
        <v>38507</v>
      </c>
      <c r="D88" s="15">
        <v>4</v>
      </c>
      <c r="E88" s="15">
        <v>3</v>
      </c>
      <c r="H88" s="48">
        <f t="shared" si="9"/>
        <v>13.891666666666667</v>
      </c>
      <c r="I88" s="1">
        <v>43580</v>
      </c>
      <c r="J88">
        <v>37.44</v>
      </c>
      <c r="K88" s="256">
        <v>5.6</v>
      </c>
      <c r="L88" s="256">
        <v>97.4</v>
      </c>
      <c r="M88" s="256">
        <v>5.81</v>
      </c>
      <c r="N88" s="256">
        <v>161.30000000000001</v>
      </c>
      <c r="O88" s="256">
        <v>0.76</v>
      </c>
      <c r="P88" s="256">
        <v>114</v>
      </c>
      <c r="Q88" s="256">
        <v>7.99</v>
      </c>
      <c r="R88" s="189" t="s">
        <v>262</v>
      </c>
      <c r="S88" s="189">
        <v>-0.25</v>
      </c>
      <c r="T88" s="189">
        <v>2.0499999999999998</v>
      </c>
      <c r="V88">
        <v>5.3</v>
      </c>
      <c r="AC88" s="405">
        <v>94</v>
      </c>
      <c r="AD88" s="405">
        <v>61</v>
      </c>
      <c r="AE88" s="405">
        <v>30</v>
      </c>
      <c r="AF88">
        <v>52</v>
      </c>
      <c r="AG88">
        <v>18.600000000000001</v>
      </c>
      <c r="AQ88" s="141">
        <v>0.27</v>
      </c>
      <c r="AU88" s="15">
        <v>2</v>
      </c>
      <c r="AV88" s="293">
        <v>1</v>
      </c>
    </row>
    <row r="89" spans="1:48" ht="15.75" customHeight="1">
      <c r="A89" s="290">
        <v>1</v>
      </c>
      <c r="B89" s="1">
        <v>37905</v>
      </c>
      <c r="D89" s="15">
        <v>5</v>
      </c>
      <c r="E89" s="15">
        <v>3</v>
      </c>
      <c r="H89" s="48">
        <f t="shared" si="9"/>
        <v>15.708333333333334</v>
      </c>
      <c r="I89" s="1">
        <v>43642</v>
      </c>
      <c r="J89" s="290">
        <v>40.520000000000003</v>
      </c>
      <c r="K89" s="256">
        <v>7</v>
      </c>
      <c r="L89" s="290">
        <v>114.5</v>
      </c>
      <c r="M89" s="256">
        <v>8.16</v>
      </c>
      <c r="N89" s="290">
        <v>168.1</v>
      </c>
      <c r="O89" s="256">
        <v>1.51</v>
      </c>
      <c r="P89" s="290">
        <v>125</v>
      </c>
      <c r="Q89" s="256">
        <v>11.59</v>
      </c>
      <c r="R89" s="289" t="s">
        <v>268</v>
      </c>
      <c r="S89" s="292">
        <v>-0.5</v>
      </c>
      <c r="T89" s="289">
        <v>0.56000000000000005</v>
      </c>
      <c r="V89" s="290">
        <v>4.7</v>
      </c>
      <c r="AC89" s="290">
        <v>138</v>
      </c>
      <c r="AD89" s="290">
        <v>42</v>
      </c>
      <c r="AE89" s="290">
        <v>41</v>
      </c>
      <c r="AF89" s="290">
        <v>89</v>
      </c>
      <c r="AG89" s="290">
        <v>21.9</v>
      </c>
      <c r="AQ89" s="141">
        <v>1</v>
      </c>
      <c r="AU89" s="15">
        <v>2</v>
      </c>
      <c r="AV89" s="293">
        <v>2</v>
      </c>
    </row>
    <row r="90" spans="1:48" ht="15.75" customHeight="1">
      <c r="A90" s="290">
        <v>0</v>
      </c>
      <c r="B90" s="1">
        <v>40496</v>
      </c>
      <c r="D90" s="15">
        <v>1</v>
      </c>
      <c r="E90" s="15">
        <v>3</v>
      </c>
      <c r="H90" s="48">
        <f t="shared" si="9"/>
        <v>8.6138888888888889</v>
      </c>
      <c r="I90" s="1">
        <v>43641</v>
      </c>
      <c r="J90" s="290">
        <v>26.39</v>
      </c>
      <c r="K90" s="256">
        <v>4.03</v>
      </c>
      <c r="L90" s="290">
        <v>55.4</v>
      </c>
      <c r="M90" s="256">
        <v>5.88</v>
      </c>
      <c r="N90" s="290">
        <v>144.9</v>
      </c>
      <c r="O90" s="256">
        <v>2.78</v>
      </c>
      <c r="P90" s="290">
        <v>89</v>
      </c>
      <c r="Q90" s="256">
        <v>4.47</v>
      </c>
      <c r="R90" s="289" t="s">
        <v>261</v>
      </c>
      <c r="S90" s="292">
        <v>-0.7</v>
      </c>
      <c r="T90" s="289">
        <v>0.67</v>
      </c>
      <c r="V90" s="290">
        <v>5.3</v>
      </c>
      <c r="AC90" s="290">
        <v>168</v>
      </c>
      <c r="AD90">
        <v>159</v>
      </c>
      <c r="AE90" s="290">
        <v>47</v>
      </c>
      <c r="AF90" s="290">
        <v>89</v>
      </c>
      <c r="AG90" s="290">
        <v>14.7</v>
      </c>
      <c r="AQ90" s="141">
        <v>1.04</v>
      </c>
      <c r="AU90" s="15">
        <v>2</v>
      </c>
      <c r="AV90" s="293">
        <v>2</v>
      </c>
    </row>
    <row r="91" spans="1:48" ht="15" customHeight="1">
      <c r="A91">
        <v>0</v>
      </c>
      <c r="E91" s="15">
        <v>1</v>
      </c>
      <c r="H91">
        <v>15</v>
      </c>
      <c r="J91">
        <v>20.78</v>
      </c>
      <c r="K91" s="256">
        <v>-0.2</v>
      </c>
      <c r="L91" s="256">
        <v>55.9</v>
      </c>
      <c r="AC91">
        <v>139</v>
      </c>
      <c r="AD91">
        <v>67.5</v>
      </c>
      <c r="AE91">
        <v>30.4</v>
      </c>
      <c r="AF91">
        <v>95.1</v>
      </c>
      <c r="AQ91" s="299">
        <v>3.14</v>
      </c>
      <c r="AV91" s="293">
        <v>3</v>
      </c>
    </row>
    <row r="92" spans="1:48" ht="15" customHeight="1">
      <c r="A92">
        <v>1</v>
      </c>
      <c r="E92" s="15">
        <v>1</v>
      </c>
      <c r="H92">
        <v>14.5</v>
      </c>
      <c r="J92">
        <v>19.809999999999999</v>
      </c>
      <c r="K92" s="256">
        <v>-0.42</v>
      </c>
      <c r="L92" s="256">
        <v>47.6</v>
      </c>
      <c r="AC92">
        <v>183.6</v>
      </c>
      <c r="AD92">
        <v>126</v>
      </c>
      <c r="AE92">
        <v>52</v>
      </c>
      <c r="AF92">
        <v>106.4</v>
      </c>
      <c r="AQ92" s="297">
        <v>0.14000000000000001</v>
      </c>
      <c r="AV92" s="293">
        <v>1</v>
      </c>
    </row>
    <row r="93" spans="1:48" ht="15" customHeight="1">
      <c r="A93">
        <v>0</v>
      </c>
      <c r="E93" s="15">
        <v>1</v>
      </c>
      <c r="H93">
        <v>15.5</v>
      </c>
      <c r="J93">
        <v>23.2</v>
      </c>
      <c r="K93" s="256">
        <v>0.38</v>
      </c>
      <c r="L93" s="256">
        <v>84.2</v>
      </c>
      <c r="AC93">
        <v>129</v>
      </c>
      <c r="AD93">
        <v>62.5</v>
      </c>
      <c r="AE93">
        <v>56</v>
      </c>
      <c r="AF93">
        <v>60.5</v>
      </c>
      <c r="AQ93" s="311">
        <v>0.15</v>
      </c>
      <c r="AV93" s="293">
        <v>1</v>
      </c>
    </row>
    <row r="94" spans="1:48" ht="15" customHeight="1">
      <c r="A94">
        <v>0</v>
      </c>
      <c r="E94" s="15">
        <v>1</v>
      </c>
      <c r="H94">
        <v>14.5</v>
      </c>
      <c r="J94">
        <v>22.98</v>
      </c>
      <c r="K94">
        <v>0.39</v>
      </c>
      <c r="L94">
        <v>64.099999999999994</v>
      </c>
      <c r="AC94" s="397">
        <v>113.5</v>
      </c>
      <c r="AD94" s="397">
        <v>84</v>
      </c>
      <c r="AE94" s="397">
        <v>26.6</v>
      </c>
      <c r="AF94" s="397">
        <v>70.099999999999994</v>
      </c>
      <c r="AG94" s="398"/>
      <c r="AQ94" s="305">
        <v>2.5099999999999998</v>
      </c>
      <c r="AV94" s="293">
        <v>2</v>
      </c>
    </row>
    <row r="95" spans="1:48" ht="15" customHeight="1">
      <c r="A95">
        <v>0</v>
      </c>
      <c r="E95" s="15">
        <v>1</v>
      </c>
      <c r="H95">
        <v>13.5</v>
      </c>
      <c r="J95">
        <v>16.98</v>
      </c>
      <c r="K95">
        <v>-0.12</v>
      </c>
      <c r="L95">
        <v>38.200000000000003</v>
      </c>
      <c r="AC95" s="397">
        <v>154.6</v>
      </c>
      <c r="AD95" s="397">
        <v>51.1</v>
      </c>
      <c r="AE95" s="397">
        <v>54.9</v>
      </c>
      <c r="AF95" s="397">
        <v>89.48</v>
      </c>
      <c r="AQ95" s="311">
        <v>0.03</v>
      </c>
      <c r="AV95" s="293">
        <v>1</v>
      </c>
    </row>
    <row r="96" spans="1:48" ht="15" customHeight="1">
      <c r="A96">
        <v>1</v>
      </c>
      <c r="E96" s="15">
        <v>1</v>
      </c>
      <c r="H96">
        <v>11.5</v>
      </c>
      <c r="J96">
        <v>18.54</v>
      </c>
      <c r="K96">
        <v>-0.28000000000000003</v>
      </c>
      <c r="L96">
        <v>40.6</v>
      </c>
      <c r="AC96">
        <v>131</v>
      </c>
      <c r="AD96">
        <v>102.8</v>
      </c>
      <c r="AE96">
        <v>38.1</v>
      </c>
      <c r="AF96">
        <v>72.3</v>
      </c>
      <c r="AQ96" s="304">
        <v>3.56</v>
      </c>
      <c r="AV96" s="293">
        <v>3</v>
      </c>
    </row>
    <row r="97" spans="1:48" ht="15" customHeight="1">
      <c r="A97">
        <v>1</v>
      </c>
      <c r="E97" s="15">
        <v>1</v>
      </c>
      <c r="H97">
        <v>6.5</v>
      </c>
      <c r="J97">
        <v>14.6</v>
      </c>
      <c r="K97">
        <v>-0.86</v>
      </c>
      <c r="L97">
        <v>21</v>
      </c>
      <c r="AC97" s="391">
        <v>169</v>
      </c>
      <c r="AD97" s="391">
        <v>66</v>
      </c>
      <c r="AE97" s="392">
        <v>55.3</v>
      </c>
      <c r="AF97" s="392">
        <v>100.5</v>
      </c>
      <c r="AQ97" s="304">
        <v>0.63</v>
      </c>
      <c r="AV97" s="293">
        <v>1</v>
      </c>
    </row>
    <row r="98" spans="1:48" ht="15" customHeight="1">
      <c r="A98">
        <v>1</v>
      </c>
      <c r="E98" s="15">
        <v>1</v>
      </c>
      <c r="H98">
        <v>6.5</v>
      </c>
      <c r="J98">
        <v>17.28</v>
      </c>
      <c r="K98">
        <v>0.3</v>
      </c>
      <c r="L98">
        <v>27</v>
      </c>
      <c r="AC98" s="391">
        <v>173.7</v>
      </c>
      <c r="AD98" s="391">
        <v>50.6</v>
      </c>
      <c r="AE98" s="392">
        <v>75.599999999999994</v>
      </c>
      <c r="AF98" s="392">
        <v>87.98</v>
      </c>
      <c r="AQ98" s="299">
        <v>0.38</v>
      </c>
      <c r="AV98" s="293">
        <v>1</v>
      </c>
    </row>
    <row r="99" spans="1:48" ht="15" customHeight="1">
      <c r="A99">
        <v>1</v>
      </c>
      <c r="E99" s="15">
        <v>1</v>
      </c>
      <c r="H99">
        <v>7</v>
      </c>
      <c r="J99">
        <v>16.57</v>
      </c>
      <c r="K99">
        <v>-0.01</v>
      </c>
      <c r="L99">
        <v>28</v>
      </c>
      <c r="AC99" s="393">
        <v>183</v>
      </c>
      <c r="AD99" s="393">
        <v>85</v>
      </c>
      <c r="AE99" s="394">
        <v>39.1</v>
      </c>
      <c r="AF99" s="394">
        <v>126.9</v>
      </c>
      <c r="AQ99" s="298">
        <v>2.39</v>
      </c>
      <c r="AV99" s="293">
        <v>2</v>
      </c>
    </row>
    <row r="100" spans="1:48" ht="15" customHeight="1">
      <c r="A100">
        <v>0</v>
      </c>
      <c r="E100" s="15">
        <v>1</v>
      </c>
      <c r="H100">
        <v>12</v>
      </c>
      <c r="J100">
        <v>16.3</v>
      </c>
      <c r="K100">
        <v>-1</v>
      </c>
      <c r="L100">
        <v>35.700000000000003</v>
      </c>
      <c r="AC100" s="393">
        <v>172.5</v>
      </c>
      <c r="AD100" s="393">
        <v>114.3</v>
      </c>
      <c r="AE100" s="394">
        <v>58</v>
      </c>
      <c r="AF100" s="394">
        <v>91.6</v>
      </c>
      <c r="AQ100" s="298">
        <v>0.05</v>
      </c>
      <c r="AV100" s="293">
        <v>1</v>
      </c>
    </row>
    <row r="101" spans="1:48" ht="15" customHeight="1">
      <c r="A101">
        <v>0</v>
      </c>
      <c r="E101" s="15">
        <v>1</v>
      </c>
      <c r="H101">
        <v>16</v>
      </c>
      <c r="J101">
        <v>21.11</v>
      </c>
      <c r="K101">
        <v>-0.24</v>
      </c>
      <c r="L101">
        <v>60.3</v>
      </c>
      <c r="AC101" s="393">
        <v>131.4</v>
      </c>
      <c r="AD101" s="393">
        <v>82</v>
      </c>
      <c r="AE101" s="394">
        <v>42</v>
      </c>
      <c r="AF101" s="394">
        <v>73</v>
      </c>
      <c r="AQ101" s="304">
        <v>0.74</v>
      </c>
      <c r="AV101" s="293">
        <v>1</v>
      </c>
    </row>
    <row r="102" spans="1:48" ht="15" customHeight="1">
      <c r="A102">
        <v>0</v>
      </c>
      <c r="E102" s="15">
        <v>1</v>
      </c>
      <c r="H102">
        <v>15.5</v>
      </c>
      <c r="J102">
        <v>20.16</v>
      </c>
      <c r="K102">
        <v>-0.43</v>
      </c>
      <c r="L102">
        <v>56.9</v>
      </c>
      <c r="AC102" s="393">
        <v>178</v>
      </c>
      <c r="AD102" s="393">
        <v>62</v>
      </c>
      <c r="AE102" s="394">
        <v>64</v>
      </c>
      <c r="AF102" s="394">
        <v>101.6</v>
      </c>
      <c r="AQ102" s="298">
        <v>0.52</v>
      </c>
      <c r="AV102" s="293">
        <v>1</v>
      </c>
    </row>
    <row r="103" spans="1:48" ht="15" customHeight="1">
      <c r="A103">
        <v>0</v>
      </c>
      <c r="E103" s="15">
        <v>1</v>
      </c>
      <c r="H103">
        <v>16</v>
      </c>
      <c r="J103">
        <v>23.41</v>
      </c>
      <c r="K103">
        <v>0.39</v>
      </c>
      <c r="L103">
        <v>89</v>
      </c>
      <c r="AC103" s="393">
        <v>121</v>
      </c>
      <c r="AD103" s="393">
        <v>102.5</v>
      </c>
      <c r="AE103" s="394">
        <v>33</v>
      </c>
      <c r="AF103" s="394">
        <v>67.5</v>
      </c>
      <c r="AQ103" s="304">
        <v>0.53</v>
      </c>
      <c r="AV103" s="293">
        <v>1</v>
      </c>
    </row>
    <row r="104" spans="1:48" ht="15" customHeight="1">
      <c r="A104">
        <v>0</v>
      </c>
      <c r="E104" s="15">
        <v>1</v>
      </c>
      <c r="H104">
        <v>17</v>
      </c>
      <c r="J104">
        <v>18.63</v>
      </c>
      <c r="K104">
        <v>-1.1000000000000001</v>
      </c>
      <c r="L104">
        <v>47.7</v>
      </c>
      <c r="AC104" s="393">
        <v>142</v>
      </c>
      <c r="AD104" s="393">
        <v>56.4</v>
      </c>
      <c r="AE104" s="394">
        <v>44</v>
      </c>
      <c r="AF104" s="394">
        <v>86.7</v>
      </c>
      <c r="AQ104" s="298">
        <v>0.19</v>
      </c>
      <c r="AV104" s="293">
        <v>1</v>
      </c>
    </row>
    <row r="105" spans="1:48" ht="15" customHeight="1">
      <c r="A105">
        <v>0</v>
      </c>
      <c r="E105" s="15">
        <v>1</v>
      </c>
      <c r="H105">
        <v>13</v>
      </c>
      <c r="J105">
        <v>16.57</v>
      </c>
      <c r="K105">
        <v>-1</v>
      </c>
      <c r="L105">
        <v>49.6</v>
      </c>
      <c r="AC105" s="397">
        <v>161.5</v>
      </c>
      <c r="AD105" s="397">
        <v>62.7</v>
      </c>
      <c r="AE105" s="397">
        <v>41.6</v>
      </c>
      <c r="AF105" s="397">
        <v>107.36</v>
      </c>
      <c r="AQ105" s="299">
        <v>0.32</v>
      </c>
      <c r="AV105" s="293">
        <v>1</v>
      </c>
    </row>
    <row r="106" spans="1:48" ht="15" customHeight="1">
      <c r="A106">
        <v>0</v>
      </c>
      <c r="E106" s="15">
        <v>1</v>
      </c>
      <c r="H106">
        <v>14</v>
      </c>
      <c r="J106">
        <v>18.649999999999999</v>
      </c>
      <c r="K106">
        <v>-0.72</v>
      </c>
      <c r="L106">
        <v>51.4</v>
      </c>
      <c r="AC106" s="397">
        <v>165.2</v>
      </c>
      <c r="AD106" s="397">
        <v>53</v>
      </c>
      <c r="AE106" s="397">
        <v>45.5</v>
      </c>
      <c r="AF106" s="397">
        <v>109.1</v>
      </c>
      <c r="AQ106" s="298">
        <v>0.15</v>
      </c>
      <c r="AV106" s="293">
        <v>1</v>
      </c>
    </row>
    <row r="107" spans="1:48" ht="15" customHeight="1">
      <c r="A107">
        <v>0</v>
      </c>
      <c r="E107" s="15">
        <v>1</v>
      </c>
      <c r="H107">
        <v>14.5</v>
      </c>
      <c r="J107">
        <v>18.399999999999999</v>
      </c>
      <c r="K107">
        <v>-0.8</v>
      </c>
      <c r="L107">
        <v>43.4</v>
      </c>
      <c r="AC107" s="397">
        <v>146.30000000000001</v>
      </c>
      <c r="AD107" s="397">
        <v>61</v>
      </c>
      <c r="AE107" s="397">
        <v>37.4</v>
      </c>
      <c r="AF107" s="397">
        <v>96.7</v>
      </c>
      <c r="AQ107" s="299">
        <v>1.52</v>
      </c>
      <c r="AV107" s="293">
        <v>2</v>
      </c>
    </row>
    <row r="108" spans="1:48" ht="15" customHeight="1">
      <c r="A108">
        <v>1</v>
      </c>
      <c r="E108" s="15">
        <v>1</v>
      </c>
      <c r="H108">
        <v>7</v>
      </c>
      <c r="J108">
        <v>17.09</v>
      </c>
      <c r="K108">
        <v>0.2</v>
      </c>
      <c r="L108">
        <v>23</v>
      </c>
      <c r="AC108" s="391">
        <v>162.6</v>
      </c>
      <c r="AD108" s="391">
        <v>65.900000000000006</v>
      </c>
      <c r="AE108" s="392">
        <v>54</v>
      </c>
      <c r="AF108" s="392">
        <v>95.42</v>
      </c>
      <c r="AQ108" s="317">
        <v>0.8</v>
      </c>
      <c r="AV108" s="293">
        <v>1</v>
      </c>
    </row>
    <row r="109" spans="1:48" ht="15" customHeight="1">
      <c r="A109">
        <v>0</v>
      </c>
      <c r="E109" s="15">
        <v>1</v>
      </c>
      <c r="H109">
        <v>11.5</v>
      </c>
      <c r="J109">
        <v>17.8</v>
      </c>
      <c r="K109">
        <v>-0.51</v>
      </c>
      <c r="L109">
        <v>39</v>
      </c>
      <c r="AC109" s="397">
        <v>159.6</v>
      </c>
      <c r="AD109" s="397">
        <v>58.4</v>
      </c>
      <c r="AE109" s="397">
        <v>60.5</v>
      </c>
      <c r="AF109" s="397">
        <v>87.4</v>
      </c>
      <c r="AQ109" s="315">
        <v>0.11</v>
      </c>
      <c r="AV109" s="293">
        <v>1</v>
      </c>
    </row>
    <row r="110" spans="1:48" ht="15" customHeight="1">
      <c r="A110">
        <v>0</v>
      </c>
      <c r="E110" s="15">
        <v>1</v>
      </c>
      <c r="H110">
        <v>8</v>
      </c>
      <c r="J110">
        <v>15.9</v>
      </c>
      <c r="K110">
        <v>-0.6</v>
      </c>
      <c r="L110">
        <v>29</v>
      </c>
      <c r="AC110" s="391">
        <v>170.9</v>
      </c>
      <c r="AD110" s="391">
        <v>47.7</v>
      </c>
      <c r="AE110" s="392">
        <v>61.2</v>
      </c>
      <c r="AF110" s="392">
        <v>100.16</v>
      </c>
      <c r="AQ110" s="306">
        <v>0.1</v>
      </c>
      <c r="AV110" s="293">
        <v>1</v>
      </c>
    </row>
    <row r="111" spans="1:48" ht="15" customHeight="1">
      <c r="A111">
        <v>0</v>
      </c>
      <c r="E111" s="15">
        <v>1</v>
      </c>
      <c r="H111">
        <v>16.5</v>
      </c>
      <c r="J111">
        <v>20.149999999999999</v>
      </c>
      <c r="K111">
        <v>-0.65</v>
      </c>
      <c r="L111">
        <v>61</v>
      </c>
      <c r="AC111" s="397">
        <v>165.6</v>
      </c>
      <c r="AD111" s="397">
        <v>77.8</v>
      </c>
      <c r="AE111" s="397">
        <v>59.8</v>
      </c>
      <c r="AF111" s="397">
        <v>90.24</v>
      </c>
      <c r="AQ111" s="295">
        <v>1.6</v>
      </c>
      <c r="AV111" s="293">
        <v>2</v>
      </c>
    </row>
    <row r="112" spans="1:48" ht="15" customHeight="1">
      <c r="A112">
        <v>1</v>
      </c>
      <c r="E112" s="15">
        <v>1</v>
      </c>
      <c r="H112">
        <v>16</v>
      </c>
      <c r="J112">
        <v>23.15</v>
      </c>
      <c r="K112">
        <v>0.39</v>
      </c>
      <c r="L112">
        <v>63.8</v>
      </c>
      <c r="AC112" s="397">
        <v>189.7</v>
      </c>
      <c r="AD112" s="397">
        <v>71</v>
      </c>
      <c r="AE112" s="397">
        <v>57.4</v>
      </c>
      <c r="AF112" s="397">
        <v>118.1</v>
      </c>
      <c r="AQ112" s="307">
        <v>0.28000000000000003</v>
      </c>
      <c r="AV112" s="293">
        <v>1</v>
      </c>
    </row>
    <row r="113" spans="1:48" ht="15" customHeight="1">
      <c r="A113">
        <v>0</v>
      </c>
      <c r="E113" s="15">
        <v>1</v>
      </c>
      <c r="H113">
        <v>16</v>
      </c>
      <c r="J113">
        <v>23.01</v>
      </c>
      <c r="K113">
        <v>0.28000000000000003</v>
      </c>
      <c r="L113">
        <v>63.8</v>
      </c>
      <c r="AC113" s="397">
        <v>147</v>
      </c>
      <c r="AD113" s="397">
        <v>70</v>
      </c>
      <c r="AE113" s="397">
        <v>31</v>
      </c>
      <c r="AF113" s="397">
        <v>102</v>
      </c>
      <c r="AQ113" s="295">
        <v>0.22</v>
      </c>
      <c r="AV113" s="293">
        <v>1</v>
      </c>
    </row>
    <row r="114" spans="1:48" ht="15" customHeight="1">
      <c r="A114">
        <v>0</v>
      </c>
      <c r="E114" s="15">
        <v>1</v>
      </c>
      <c r="H114">
        <v>15.5</v>
      </c>
      <c r="J114">
        <v>23.52</v>
      </c>
      <c r="K114">
        <v>0.47</v>
      </c>
      <c r="L114">
        <v>74.099999999999994</v>
      </c>
      <c r="AC114" s="397">
        <v>122.4</v>
      </c>
      <c r="AD114" s="397">
        <v>81</v>
      </c>
      <c r="AE114" s="397">
        <v>28</v>
      </c>
      <c r="AF114" s="397">
        <v>78.2</v>
      </c>
      <c r="AQ114" s="309">
        <v>0.01</v>
      </c>
      <c r="AV114" s="293">
        <v>1</v>
      </c>
    </row>
    <row r="115" spans="1:48" ht="15" customHeight="1">
      <c r="A115">
        <v>1</v>
      </c>
      <c r="E115" s="15">
        <v>1</v>
      </c>
      <c r="H115">
        <v>7</v>
      </c>
      <c r="J115">
        <v>16.899999999999999</v>
      </c>
      <c r="K115">
        <v>0.12</v>
      </c>
      <c r="L115">
        <v>29</v>
      </c>
      <c r="AC115" s="395">
        <v>154.80000000000001</v>
      </c>
      <c r="AD115" s="395">
        <v>73.8</v>
      </c>
      <c r="AE115" s="396">
        <v>57.7</v>
      </c>
      <c r="AF115" s="396">
        <v>82.34</v>
      </c>
      <c r="AQ115" s="295">
        <v>0.73</v>
      </c>
      <c r="AV115" s="293">
        <v>1</v>
      </c>
    </row>
    <row r="116" spans="1:48" ht="15" customHeight="1">
      <c r="A116">
        <v>1</v>
      </c>
      <c r="E116" s="15">
        <v>1</v>
      </c>
      <c r="H116">
        <v>16.5</v>
      </c>
      <c r="J116">
        <v>22.5</v>
      </c>
      <c r="K116">
        <v>0.2</v>
      </c>
      <c r="L116">
        <v>62</v>
      </c>
      <c r="AC116" s="397">
        <v>133</v>
      </c>
      <c r="AD116" s="397">
        <v>80</v>
      </c>
      <c r="AE116">
        <v>32.9</v>
      </c>
      <c r="AF116">
        <v>84.1</v>
      </c>
      <c r="AQ116" s="299">
        <v>0.99</v>
      </c>
      <c r="AV116" s="293">
        <v>1</v>
      </c>
    </row>
    <row r="117" spans="1:48" ht="15" customHeight="1">
      <c r="A117">
        <v>1</v>
      </c>
      <c r="E117" s="15">
        <v>1</v>
      </c>
      <c r="H117">
        <v>7</v>
      </c>
      <c r="J117">
        <v>15.61</v>
      </c>
      <c r="K117">
        <v>-0.4</v>
      </c>
      <c r="L117">
        <v>24</v>
      </c>
      <c r="AC117" s="395">
        <v>175.5</v>
      </c>
      <c r="AD117" s="395">
        <v>96</v>
      </c>
      <c r="AE117" s="396">
        <v>62.6</v>
      </c>
      <c r="AF117" s="396">
        <v>93.7</v>
      </c>
      <c r="AQ117" s="296">
        <v>1.27</v>
      </c>
      <c r="AV117" s="293">
        <v>2</v>
      </c>
    </row>
    <row r="118" spans="1:48" ht="15" customHeight="1">
      <c r="A118">
        <v>1</v>
      </c>
      <c r="E118" s="15">
        <v>1</v>
      </c>
      <c r="H118">
        <v>14</v>
      </c>
      <c r="J118">
        <v>22.39</v>
      </c>
      <c r="K118">
        <v>0.43</v>
      </c>
      <c r="L118">
        <v>59.5</v>
      </c>
      <c r="AC118" s="397">
        <v>182</v>
      </c>
      <c r="AD118" s="397">
        <v>55</v>
      </c>
      <c r="AE118" s="397">
        <v>39.5</v>
      </c>
      <c r="AF118" s="397">
        <v>131.5</v>
      </c>
      <c r="AQ118" s="298">
        <v>7.0000000000000007E-2</v>
      </c>
      <c r="AV118" s="293">
        <v>1</v>
      </c>
    </row>
    <row r="119" spans="1:48" ht="15" customHeight="1">
      <c r="A119">
        <v>0</v>
      </c>
      <c r="E119" s="15">
        <v>1</v>
      </c>
      <c r="H119">
        <v>17</v>
      </c>
      <c r="J119">
        <v>20.45</v>
      </c>
      <c r="K119">
        <v>-0.56999999999999995</v>
      </c>
      <c r="L119">
        <v>64.8</v>
      </c>
      <c r="AC119" s="397">
        <v>150</v>
      </c>
      <c r="AD119" s="397">
        <v>77.599999999999994</v>
      </c>
      <c r="AE119">
        <v>46</v>
      </c>
      <c r="AF119">
        <v>88.5</v>
      </c>
      <c r="AQ119" s="316">
        <v>2.13</v>
      </c>
      <c r="AV119" s="293">
        <v>2</v>
      </c>
    </row>
    <row r="120" spans="1:48" ht="15" customHeight="1">
      <c r="A120">
        <v>0</v>
      </c>
      <c r="E120" s="15">
        <v>1</v>
      </c>
      <c r="H120">
        <v>13.5</v>
      </c>
      <c r="J120">
        <v>18.8</v>
      </c>
      <c r="K120">
        <v>-0.6</v>
      </c>
      <c r="L120">
        <v>42.3</v>
      </c>
      <c r="AC120" s="397">
        <v>152</v>
      </c>
      <c r="AD120" s="397">
        <v>117.2</v>
      </c>
      <c r="AE120" s="397">
        <v>45.1</v>
      </c>
      <c r="AF120" s="397">
        <v>83.46</v>
      </c>
      <c r="AQ120" s="310">
        <v>0.15</v>
      </c>
      <c r="AV120" s="293">
        <v>1</v>
      </c>
    </row>
    <row r="121" spans="1:48" ht="15" customHeight="1">
      <c r="A121">
        <v>1</v>
      </c>
      <c r="E121" s="15">
        <v>1</v>
      </c>
      <c r="H121">
        <v>16.5</v>
      </c>
      <c r="J121">
        <v>22.46</v>
      </c>
      <c r="K121">
        <v>0.19</v>
      </c>
      <c r="L121">
        <v>61.9</v>
      </c>
      <c r="AC121" s="397">
        <v>133</v>
      </c>
      <c r="AD121" s="397">
        <v>80</v>
      </c>
      <c r="AE121">
        <v>32.9</v>
      </c>
      <c r="AF121">
        <v>84.1</v>
      </c>
      <c r="AQ121" s="299">
        <v>0.99</v>
      </c>
      <c r="AV121" s="293">
        <v>1</v>
      </c>
    </row>
    <row r="122" spans="1:48" ht="15" customHeight="1">
      <c r="A122">
        <v>0</v>
      </c>
      <c r="E122" s="15">
        <v>1</v>
      </c>
      <c r="H122">
        <v>14</v>
      </c>
      <c r="J122">
        <v>21.25</v>
      </c>
      <c r="K122">
        <v>-0.02</v>
      </c>
      <c r="L122">
        <v>61.4</v>
      </c>
      <c r="AC122" s="397">
        <v>139.30000000000001</v>
      </c>
      <c r="AD122" s="397">
        <v>51.8</v>
      </c>
      <c r="AE122">
        <v>42.3</v>
      </c>
      <c r="AF122">
        <v>86.6</v>
      </c>
      <c r="AQ122" s="312">
        <v>0.26</v>
      </c>
      <c r="AV122" s="293">
        <v>1</v>
      </c>
    </row>
    <row r="123" spans="1:48" ht="15" customHeight="1">
      <c r="A123">
        <v>1</v>
      </c>
      <c r="E123" s="15">
        <v>1</v>
      </c>
      <c r="H123">
        <v>12</v>
      </c>
      <c r="J123">
        <v>18.97</v>
      </c>
      <c r="K123">
        <v>-0.22</v>
      </c>
      <c r="L123">
        <v>45</v>
      </c>
      <c r="AC123" s="397">
        <v>181.1</v>
      </c>
      <c r="AD123" s="397">
        <v>99.1</v>
      </c>
      <c r="AE123">
        <v>49.3</v>
      </c>
      <c r="AF123">
        <v>112</v>
      </c>
      <c r="AQ123" s="300">
        <v>0.95</v>
      </c>
      <c r="AV123" s="293">
        <v>1</v>
      </c>
    </row>
    <row r="124" spans="1:48" ht="15" customHeight="1">
      <c r="A124">
        <v>1</v>
      </c>
      <c r="E124" s="15">
        <v>1</v>
      </c>
      <c r="H124">
        <v>11.5</v>
      </c>
      <c r="J124">
        <v>20.81</v>
      </c>
      <c r="K124">
        <v>0.38</v>
      </c>
      <c r="L124">
        <v>46.2</v>
      </c>
      <c r="AC124" s="397">
        <v>169</v>
      </c>
      <c r="AD124" s="397">
        <v>63.5</v>
      </c>
      <c r="AE124">
        <v>48.6</v>
      </c>
      <c r="AF124">
        <v>107.7</v>
      </c>
      <c r="AQ124" s="319">
        <v>1.1599999999999999</v>
      </c>
      <c r="AV124" s="293">
        <v>2</v>
      </c>
    </row>
    <row r="125" spans="1:48" ht="15" customHeight="1">
      <c r="A125">
        <v>1</v>
      </c>
      <c r="E125" s="15">
        <v>1</v>
      </c>
      <c r="H125">
        <v>15</v>
      </c>
      <c r="J125">
        <v>18.13</v>
      </c>
      <c r="K125">
        <v>-0.85</v>
      </c>
      <c r="L125">
        <v>44.7</v>
      </c>
      <c r="AC125" s="400">
        <v>169.2</v>
      </c>
      <c r="AD125" s="400">
        <v>77</v>
      </c>
      <c r="AE125" s="400">
        <v>42</v>
      </c>
      <c r="AF125" s="400">
        <v>111.8</v>
      </c>
      <c r="AQ125" s="300">
        <v>0.08</v>
      </c>
      <c r="AV125" s="293">
        <v>1</v>
      </c>
    </row>
    <row r="126" spans="1:48" ht="15" customHeight="1">
      <c r="A126">
        <v>0</v>
      </c>
      <c r="E126" s="15">
        <v>1</v>
      </c>
      <c r="H126">
        <v>12</v>
      </c>
      <c r="J126">
        <v>16.48</v>
      </c>
      <c r="K126">
        <v>-0.98</v>
      </c>
      <c r="L126">
        <v>36.1</v>
      </c>
      <c r="AC126" s="397">
        <v>172.2</v>
      </c>
      <c r="AD126" s="397">
        <v>55.9</v>
      </c>
      <c r="AE126">
        <v>58.4</v>
      </c>
      <c r="AF126">
        <v>102.6</v>
      </c>
      <c r="AQ126" s="308">
        <v>0.04</v>
      </c>
      <c r="AV126" s="293">
        <v>1</v>
      </c>
    </row>
    <row r="127" spans="1:48" ht="15" customHeight="1">
      <c r="A127">
        <v>1</v>
      </c>
      <c r="E127" s="15">
        <v>1</v>
      </c>
      <c r="H127">
        <v>7</v>
      </c>
      <c r="J127">
        <v>17.53</v>
      </c>
      <c r="K127">
        <v>0.38</v>
      </c>
      <c r="L127">
        <v>24</v>
      </c>
      <c r="AC127" s="395">
        <v>139</v>
      </c>
      <c r="AD127" s="395">
        <v>89</v>
      </c>
      <c r="AE127" s="396">
        <v>56.3</v>
      </c>
      <c r="AF127" s="396">
        <v>64.900000000000006</v>
      </c>
      <c r="AQ127" s="318">
        <v>0.24</v>
      </c>
      <c r="AV127" s="293">
        <v>1</v>
      </c>
    </row>
    <row r="128" spans="1:48" ht="15" customHeight="1">
      <c r="A128">
        <v>0</v>
      </c>
      <c r="E128" s="15">
        <v>1</v>
      </c>
      <c r="H128">
        <v>11.5</v>
      </c>
      <c r="J128">
        <v>18.940000000000001</v>
      </c>
      <c r="K128">
        <v>-0.19</v>
      </c>
      <c r="L128">
        <v>45.5</v>
      </c>
      <c r="AC128" s="395">
        <v>191.9</v>
      </c>
      <c r="AD128" s="395">
        <v>71.099999999999994</v>
      </c>
      <c r="AE128">
        <v>42</v>
      </c>
      <c r="AF128">
        <v>135.69999999999999</v>
      </c>
      <c r="AQ128" s="314">
        <v>0.63</v>
      </c>
      <c r="AV128" s="293">
        <v>1</v>
      </c>
    </row>
    <row r="129" spans="1:48" ht="15" customHeight="1">
      <c r="A129">
        <v>1</v>
      </c>
      <c r="E129" s="15">
        <v>1</v>
      </c>
      <c r="H129">
        <v>11.5</v>
      </c>
      <c r="J129">
        <v>19.95</v>
      </c>
      <c r="K129">
        <v>0.13</v>
      </c>
      <c r="L129">
        <v>46.4</v>
      </c>
      <c r="AC129" s="395">
        <v>183</v>
      </c>
      <c r="AD129" s="395">
        <v>74</v>
      </c>
      <c r="AE129">
        <v>44.8</v>
      </c>
      <c r="AF129">
        <v>123.4</v>
      </c>
      <c r="AQ129" s="300">
        <v>0.75</v>
      </c>
      <c r="AV129" s="293">
        <v>1</v>
      </c>
    </row>
    <row r="130" spans="1:48" ht="15" customHeight="1">
      <c r="A130">
        <v>0</v>
      </c>
      <c r="E130" s="15">
        <v>1</v>
      </c>
      <c r="H130">
        <v>11.5</v>
      </c>
      <c r="J130">
        <v>16.670000000000002</v>
      </c>
      <c r="K130">
        <v>-0.83</v>
      </c>
      <c r="L130">
        <v>37</v>
      </c>
      <c r="AC130" s="395">
        <v>173</v>
      </c>
      <c r="AD130" s="395">
        <v>61.9</v>
      </c>
      <c r="AE130">
        <v>56</v>
      </c>
      <c r="AF130">
        <v>104.6</v>
      </c>
      <c r="AQ130" s="313">
        <v>1.99</v>
      </c>
      <c r="AV130" s="293">
        <v>2</v>
      </c>
    </row>
    <row r="131" spans="1:48" ht="15" customHeight="1">
      <c r="A131">
        <v>0</v>
      </c>
      <c r="E131" s="15">
        <v>1</v>
      </c>
      <c r="H131">
        <v>6</v>
      </c>
      <c r="J131">
        <v>14.31</v>
      </c>
      <c r="K131">
        <v>-1</v>
      </c>
      <c r="L131">
        <v>22</v>
      </c>
      <c r="AC131" s="395">
        <v>173.7</v>
      </c>
      <c r="AD131" s="395">
        <v>49.7</v>
      </c>
      <c r="AE131" s="396">
        <v>74.2</v>
      </c>
      <c r="AF131" s="396">
        <v>89.56</v>
      </c>
      <c r="AQ131" s="301">
        <v>0.17</v>
      </c>
      <c r="AV131" s="293">
        <v>1</v>
      </c>
    </row>
    <row r="132" spans="1:48" ht="15" customHeight="1">
      <c r="A132">
        <v>0</v>
      </c>
      <c r="E132" s="15">
        <v>1</v>
      </c>
      <c r="H132">
        <v>11.5</v>
      </c>
      <c r="J132">
        <v>17.5</v>
      </c>
      <c r="K132">
        <v>-0.6</v>
      </c>
      <c r="L132">
        <v>34.799999999999997</v>
      </c>
      <c r="AC132" s="395">
        <v>170.3</v>
      </c>
      <c r="AD132" s="395">
        <v>74.5</v>
      </c>
      <c r="AE132">
        <v>62.3</v>
      </c>
      <c r="AF132">
        <v>93.1</v>
      </c>
      <c r="AQ132" s="302">
        <v>0.32</v>
      </c>
      <c r="AV132" s="293">
        <v>1</v>
      </c>
    </row>
    <row r="133" spans="1:48" ht="15" customHeight="1">
      <c r="A133">
        <v>1</v>
      </c>
      <c r="E133" s="15">
        <v>1</v>
      </c>
      <c r="H133">
        <v>7</v>
      </c>
      <c r="J133">
        <v>19.53</v>
      </c>
      <c r="K133">
        <v>1.2</v>
      </c>
      <c r="L133">
        <v>32</v>
      </c>
      <c r="AC133" s="395">
        <v>158.80000000000001</v>
      </c>
      <c r="AD133" s="395">
        <v>84</v>
      </c>
      <c r="AE133">
        <v>46.9</v>
      </c>
      <c r="AF133">
        <v>95.1</v>
      </c>
      <c r="AQ133" s="301">
        <v>2.34</v>
      </c>
      <c r="AV133" s="293">
        <v>2</v>
      </c>
    </row>
    <row r="134" spans="1:48" ht="15" customHeight="1">
      <c r="A134">
        <v>1</v>
      </c>
      <c r="E134" s="15">
        <v>1</v>
      </c>
      <c r="H134">
        <v>15</v>
      </c>
      <c r="J134">
        <v>18.13</v>
      </c>
      <c r="K134">
        <v>-0.85</v>
      </c>
      <c r="L134">
        <v>44.7</v>
      </c>
      <c r="AC134" s="397">
        <v>169.2</v>
      </c>
      <c r="AD134" s="397">
        <v>77</v>
      </c>
      <c r="AE134" s="397">
        <v>42</v>
      </c>
      <c r="AF134" s="397">
        <v>111.8</v>
      </c>
      <c r="AQ134" s="303">
        <v>0.08</v>
      </c>
      <c r="AV134" s="293">
        <v>1</v>
      </c>
    </row>
    <row r="135" spans="1:48" ht="15" customHeight="1">
      <c r="A135">
        <v>0</v>
      </c>
      <c r="E135" s="15">
        <v>1</v>
      </c>
      <c r="H135">
        <v>17.5</v>
      </c>
      <c r="J135">
        <v>19.760000000000002</v>
      </c>
      <c r="K135">
        <v>-0.84</v>
      </c>
      <c r="L135">
        <v>66.900000000000006</v>
      </c>
      <c r="AC135" s="397">
        <v>142</v>
      </c>
      <c r="AD135" s="397">
        <v>72.8</v>
      </c>
      <c r="AE135">
        <v>30.8</v>
      </c>
      <c r="AF135">
        <v>96.6</v>
      </c>
      <c r="AQ135" s="320">
        <v>1.0900000000000001</v>
      </c>
      <c r="AV135" s="293">
        <v>2</v>
      </c>
    </row>
    <row r="136" spans="1:48" ht="15" customHeight="1">
      <c r="A136">
        <v>1</v>
      </c>
      <c r="E136" s="15">
        <v>1</v>
      </c>
      <c r="H136">
        <v>6</v>
      </c>
      <c r="J136">
        <v>14.6</v>
      </c>
      <c r="K136">
        <v>-0.87</v>
      </c>
      <c r="L136">
        <v>21</v>
      </c>
      <c r="AC136" s="391">
        <v>169</v>
      </c>
      <c r="AD136" s="391">
        <v>66</v>
      </c>
      <c r="AE136" s="392">
        <v>55.3</v>
      </c>
      <c r="AF136" s="392">
        <v>100.5</v>
      </c>
      <c r="AQ136" s="304">
        <v>0.63</v>
      </c>
      <c r="AV136" s="293">
        <v>1</v>
      </c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nieves.dominguez</dc:creator>
  <cp:lastModifiedBy>Pilar perez</cp:lastModifiedBy>
  <cp:lastPrinted>2018-01-31T08:16:34Z</cp:lastPrinted>
  <dcterms:created xsi:type="dcterms:W3CDTF">2018-01-31T07:54:27Z</dcterms:created>
  <dcterms:modified xsi:type="dcterms:W3CDTF">2020-05-09T10:00:39Z</dcterms:modified>
</cp:coreProperties>
</file>